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G:\_EGS Registration Documents\2026\2026 NOVA Place Move\"/>
    </mc:Choice>
  </mc:AlternateContent>
  <xr:revisionPtr revIDLastSave="0" documentId="13_ncr:1_{FF94F4B7-0F48-4B5A-B412-BA1C02D4A0FE}" xr6:coauthVersionLast="47" xr6:coauthVersionMax="47" xr10:uidLastSave="{00000000-0000-0000-0000-000000000000}"/>
  <bookViews>
    <workbookView xWindow="28680" yWindow="-120" windowWidth="29040" windowHeight="15720" tabRatio="897" xr2:uid="{00000000-000D-0000-FFFF-FFFF00000000}"/>
  </bookViews>
  <sheets>
    <sheet name="Customer Service" sheetId="3" r:id="rId1"/>
    <sheet name="POR and NON POR Payments" sheetId="1" r:id="rId2"/>
    <sheet name="DLC Invoicing" sheetId="2" r:id="rId3"/>
    <sheet name="EDI-GISB" sheetId="4" r:id="rId4"/>
    <sheet name="Forecasting, Scheduling, Misc." sheetId="5" r:id="rId5"/>
    <sheet name="Collateral Requirements" sheetId="11" r:id="rId6"/>
    <sheet name="EGS Production Rate Request" sheetId="12" r:id="rId7"/>
    <sheet name="Rate Ready Example" sheetId="10" r:id="rId8"/>
    <sheet name="DLC Internal Data Entry" sheetId="13" r:id="rId9"/>
    <sheet name="Test Rates" sheetId="8" state="hidden" r:id="rId10"/>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OLE_LINK1" localSheetId="1">'POR and NON POR Payments'!$G$29</definedName>
    <definedName name="OLE_LINK2" localSheetId="1">'POR and NON POR Payments'!$F$30</definedName>
    <definedName name="_xlnm.Print_Area" localSheetId="5">'Collateral Requirements'!$A$1:$O$14</definedName>
    <definedName name="_xlnm.Print_Area" localSheetId="9">'Test Rates'!$A$1:$F$28</definedName>
  </definedNames>
  <calcPr calcId="191028" iterate="1"/>
  <customWorkbookViews>
    <customWorkbookView name="mbanks - Personal View" guid="{7E51A4CF-A0C1-4FB7-B8B8-FF933AF8F7EC}" mergeInterval="0" personalView="1" maximized="1" xWindow="1" yWindow="1" windowWidth="1020" windowHeight="521" tabRatio="833"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3" l="1"/>
  <c r="B1" i="5"/>
  <c r="A1" i="4"/>
  <c r="B1" i="2"/>
  <c r="B10" i="13"/>
  <c r="B9" i="13"/>
  <c r="B6" i="13"/>
  <c r="B7" i="13"/>
  <c r="B8" i="13"/>
  <c r="B5" i="13"/>
  <c r="B3" i="13"/>
  <c r="B2" i="13"/>
  <c r="C5" i="5"/>
  <c r="B3" i="11"/>
  <c r="B7" i="12"/>
  <c r="F18" i="12"/>
  <c r="F19" i="12"/>
  <c r="F20" i="12"/>
  <c r="F21" i="12"/>
  <c r="F22" i="12"/>
  <c r="F23" i="12"/>
  <c r="F24" i="12"/>
  <c r="F25" i="12"/>
  <c r="F26" i="12"/>
  <c r="F17" i="12"/>
  <c r="B8" i="12"/>
  <c r="B2" i="11"/>
  <c r="O8" i="11"/>
  <c r="N8" i="11"/>
  <c r="M8" i="11"/>
  <c r="L8" i="11"/>
  <c r="K8" i="11"/>
  <c r="J8" i="11"/>
  <c r="I8" i="11"/>
  <c r="H8" i="11"/>
  <c r="G8" i="11"/>
  <c r="F8" i="11"/>
  <c r="E8" i="11"/>
  <c r="D8" i="11"/>
  <c r="C8" i="11"/>
  <c r="B8" i="11"/>
  <c r="B10" i="11" s="1"/>
  <c r="C9" i="11" s="1"/>
  <c r="B6" i="11"/>
  <c r="C6" i="11" s="1"/>
  <c r="D6" i="11" s="1"/>
  <c r="E6" i="11" s="1"/>
  <c r="F6" i="11" s="1"/>
  <c r="G6" i="11" s="1"/>
  <c r="H6" i="11" s="1"/>
  <c r="I6" i="11" s="1"/>
  <c r="J6" i="11" s="1"/>
  <c r="K6" i="11" s="1"/>
  <c r="L6" i="11" s="1"/>
  <c r="M6" i="11" s="1"/>
  <c r="N6" i="11" s="1"/>
  <c r="O6" i="11" s="1"/>
  <c r="F22" i="10"/>
  <c r="F21" i="10"/>
  <c r="F20" i="10"/>
  <c r="F19" i="10"/>
  <c r="A2" i="8"/>
  <c r="C7" i="3"/>
  <c r="B33" i="3"/>
  <c r="B12" i="3"/>
  <c r="C10" i="11" l="1"/>
  <c r="D9" i="11" s="1"/>
  <c r="B32" i="3"/>
  <c r="D4" i="4"/>
  <c r="B3" i="2"/>
  <c r="B3" i="5"/>
  <c r="D10" i="11" l="1"/>
  <c r="E9" i="11"/>
  <c r="E10" i="11" l="1"/>
  <c r="F9" i="11" s="1"/>
  <c r="F10" i="11" l="1"/>
  <c r="G9" i="11" s="1"/>
  <c r="G10" i="11" l="1"/>
  <c r="H9" i="11" s="1"/>
  <c r="H10" i="11" l="1"/>
  <c r="I9" i="11" s="1"/>
  <c r="I10" i="11" l="1"/>
  <c r="J9" i="11" s="1"/>
  <c r="J10" i="11" l="1"/>
  <c r="K9" i="11" s="1"/>
  <c r="K10" i="11" l="1"/>
  <c r="L9" i="11" s="1"/>
  <c r="L10" i="11" l="1"/>
  <c r="M9" i="11" s="1"/>
  <c r="M10" i="11" l="1"/>
  <c r="N9" i="11" s="1"/>
  <c r="N10" i="11" l="1"/>
  <c r="O9" i="11" s="1"/>
</calcChain>
</file>

<file path=xl/sharedStrings.xml><?xml version="1.0" encoding="utf-8"?>
<sst xmlns="http://schemas.openxmlformats.org/spreadsheetml/2006/main" count="266" uniqueCount="189">
  <si>
    <t>Enter Supplier name as it appears on the PA PUC EGS License</t>
  </si>
  <si>
    <t>As information for the 'Energy Supplier' section of Duquesne Light's customer bill please list your company's name, address, and customer service phone number.</t>
  </si>
  <si>
    <t>Company Name:</t>
  </si>
  <si>
    <t>Corporate Address:</t>
  </si>
  <si>
    <t>In accordance with the Pennsylvania Public Utility Commission Electric Generation Supplier License, please be sure your company is licensed to serve in Duquesne Light Company's territory.</t>
  </si>
  <si>
    <t xml:space="preserve">Correspondence Address: </t>
  </si>
  <si>
    <t xml:space="preserve">For Customer billing: Please select the appropriate billing options. </t>
  </si>
  <si>
    <t>Separate (Dual):</t>
  </si>
  <si>
    <t>Rate Ready (Consolidated billing):</t>
  </si>
  <si>
    <t>Bill Ready (Consolidated billing):</t>
  </si>
  <si>
    <t>All the above:</t>
  </si>
  <si>
    <t>What type of customers does your company plan to serve?</t>
  </si>
  <si>
    <t>Residential:</t>
  </si>
  <si>
    <t>In accordance with the Pennsylvania Public Utility Commission Electric Generation Supplier License, please be sure your company is licensed to serve the customer classes selected.</t>
  </si>
  <si>
    <t>Small Commercial (25 kW and under):</t>
  </si>
  <si>
    <t>Large Commercial (25 kW and over):</t>
  </si>
  <si>
    <t>Industrial:</t>
  </si>
  <si>
    <t>Schools and or Governmental:</t>
  </si>
  <si>
    <r>
      <t xml:space="preserve">If choosing 'Rate Ready Consolidated' billing, please email a table of rates to </t>
    </r>
    <r>
      <rPr>
        <b/>
        <sz val="10"/>
        <color indexed="10"/>
        <rFont val="Californian FB"/>
        <family val="1"/>
      </rPr>
      <t>dlc_ssc@duqlight.com</t>
    </r>
    <r>
      <rPr>
        <sz val="10"/>
        <rFont val="Californian FB"/>
        <family val="1"/>
      </rPr>
      <t xml:space="preserve"> (see the EGS Production Rate Request tab). </t>
    </r>
  </si>
  <si>
    <t>The standard bill message will read as follow:</t>
  </si>
  <si>
    <t xml:space="preserve">For questions regarding the supplier portion </t>
  </si>
  <si>
    <t>Billing Contact to receive Duquesne Light invoices</t>
  </si>
  <si>
    <t>Name:</t>
  </si>
  <si>
    <t>Title:</t>
  </si>
  <si>
    <t>Address:</t>
  </si>
  <si>
    <t>Phone:</t>
  </si>
  <si>
    <t>Fax:</t>
  </si>
  <si>
    <t>Email:</t>
  </si>
  <si>
    <t>Pennsylvania Sales Tax ID:</t>
  </si>
  <si>
    <t>Federal Tax ID:</t>
  </si>
  <si>
    <t>DUNS Number:</t>
  </si>
  <si>
    <t>PJM Member Short Name:</t>
  </si>
  <si>
    <t>EGS PA PUC License #:</t>
  </si>
  <si>
    <t>PA AEPS ID #:</t>
  </si>
  <si>
    <t>PA PUC Utility Code #:</t>
  </si>
  <si>
    <t>NOTE: TRADING PARTNER AGREEMENT WILL BE FORWARDED IN SEPARATE EMAIL</t>
  </si>
  <si>
    <t>EDI / NAESB Information</t>
  </si>
  <si>
    <t>DUQUESNE LIGHT</t>
  </si>
  <si>
    <t>EDI / NAESB Primary Contact:</t>
  </si>
  <si>
    <t>Ronisha Williams/Dean Krelic</t>
  </si>
  <si>
    <t>Systems &amp; Software Analyst III/Infrastructure Engineer III</t>
  </si>
  <si>
    <t>411 Seventh Avenue, Pittsburgh PA  15219</t>
  </si>
  <si>
    <t>Mail Drop:</t>
  </si>
  <si>
    <t>Mail Drop 8-4</t>
  </si>
  <si>
    <t>412-393-4141</t>
  </si>
  <si>
    <t>ecommerce@duqlight.com</t>
  </si>
  <si>
    <t>Production Support</t>
  </si>
  <si>
    <t>Supplier Service Center</t>
  </si>
  <si>
    <t>DLC_SSC@duqlight.com</t>
  </si>
  <si>
    <t>412-393-6282</t>
  </si>
  <si>
    <t>EDI Identifiers</t>
  </si>
  <si>
    <t>DUNS Number</t>
  </si>
  <si>
    <t>007915606</t>
  </si>
  <si>
    <t>EDI Test ISA Interchange Qualifier</t>
  </si>
  <si>
    <t>01</t>
  </si>
  <si>
    <t>EDI Test ISA Interchange ID</t>
  </si>
  <si>
    <t>007915606TST</t>
  </si>
  <si>
    <t>EDI Production ISA Interchange Qualifier</t>
  </si>
  <si>
    <t>EDI Production ISA Interchange ID</t>
  </si>
  <si>
    <t>NAESB Identifiers</t>
  </si>
  <si>
    <t>NAESB Common Code Identifier</t>
  </si>
  <si>
    <t>test:  007915606TST  production:  007915606</t>
  </si>
  <si>
    <t>NAESB Production System URL: port/CGI (Primary)</t>
  </si>
  <si>
    <t>https://duqnaesb.duqlight.com/GISBAgent.exe</t>
  </si>
  <si>
    <t>NAESB Production System URL: port/CGI (Secondary)</t>
  </si>
  <si>
    <t>NAESB Production ID / Password</t>
  </si>
  <si>
    <t>NAESB Test System URL: port/CGI (Primary)</t>
  </si>
  <si>
    <t>https://duqnaesbdr.duqlight.com/GISBAgent.exe</t>
  </si>
  <si>
    <t>NAESB Test System URL: port/CGI (Secondary)</t>
  </si>
  <si>
    <t>NAESB Test ID / Password</t>
  </si>
  <si>
    <t xml:space="preserve">URL or email for PGP Public Key Exchange </t>
  </si>
  <si>
    <t>VAN Information (if VAN used for testing or failover)</t>
  </si>
  <si>
    <t>VAN Name</t>
  </si>
  <si>
    <t>*NOT using for failover*</t>
  </si>
  <si>
    <t>VAN Account / Mailbox</t>
  </si>
  <si>
    <t>GS Codes - please provide the GS Code you would like us to use for each EDEWG 4010 transaction set we utilize  MANDATORY !!!!!!  Provide both Test and Production !!!!!!</t>
  </si>
  <si>
    <t>GS02 / GS03 Codes</t>
  </si>
  <si>
    <t>248 transaction set - PA EDEWG Write-off</t>
  </si>
  <si>
    <t>568 transaction set - PA EDEWG Collections</t>
  </si>
  <si>
    <t>test 01 / 007915606TST  production 01 / 007915606</t>
  </si>
  <si>
    <t xml:space="preserve">810 transaction set - PA EDEWG Rate Ready Invoice </t>
  </si>
  <si>
    <t>814 transaction set - PA EDEWG General Request, Response, or Confirmation (Customer Enrollment)</t>
  </si>
  <si>
    <t>867 transaction set - PA EDEWG Metering Information</t>
  </si>
  <si>
    <t>997 transaction set - PA EDEWG Functional Acknowledgement</t>
  </si>
  <si>
    <t>PLEASE NOTE THE FOLLOWING LIST OF DUQUESNE SUPPORTED SEPARATORS AND TERMINATORS:</t>
  </si>
  <si>
    <t>WE REPEAT !!!  THESE ARE THE ONLY SUPPORTED SEPARATORS AND TERMINATORS !!!</t>
  </si>
  <si>
    <t>Sub-element Separator:   | or Hex 4F</t>
  </si>
  <si>
    <t>4F |</t>
  </si>
  <si>
    <t xml:space="preserve">       Element Separator:   * or Hex 5C</t>
  </si>
  <si>
    <t>5C *</t>
  </si>
  <si>
    <t xml:space="preserve">       Segment Terminator: ~ or Hex A</t>
  </si>
  <si>
    <t>A1 ~</t>
  </si>
  <si>
    <t xml:space="preserve">EGS Business Contact: </t>
  </si>
  <si>
    <t xml:space="preserve">   Name: </t>
  </si>
  <si>
    <t xml:space="preserve">   Email Address: </t>
  </si>
  <si>
    <t xml:space="preserve">   Telephone: </t>
  </si>
  <si>
    <t xml:space="preserve">   Fax:</t>
  </si>
  <si>
    <t xml:space="preserve">   Preferred Method of Contact: </t>
  </si>
  <si>
    <t xml:space="preserve">EDI Testing Vendor: </t>
  </si>
  <si>
    <t xml:space="preserve">   Contact Name: </t>
  </si>
  <si>
    <t xml:space="preserve">   Fax: </t>
  </si>
  <si>
    <t>EDI Production Vendor:</t>
  </si>
  <si>
    <t xml:space="preserve">   Email Address:</t>
  </si>
  <si>
    <t xml:space="preserve">   Telephone:</t>
  </si>
  <si>
    <t xml:space="preserve">NAESB:  </t>
  </si>
  <si>
    <t>Scheduling Coordinator:</t>
  </si>
  <si>
    <r>
      <t xml:space="preserve">If another party is scheduling for the EGS, the </t>
    </r>
    <r>
      <rPr>
        <b/>
        <u/>
        <sz val="10"/>
        <color indexed="10"/>
        <rFont val="Californian FB"/>
        <family val="1"/>
      </rPr>
      <t>Scheduling Coordinator Designation Form</t>
    </r>
    <r>
      <rPr>
        <b/>
        <sz val="10"/>
        <color indexed="10"/>
        <rFont val="Californian FB"/>
        <family val="1"/>
      </rPr>
      <t xml:space="preserve"> is required</t>
    </r>
  </si>
  <si>
    <t>Forecasts - DLC will provide web-based load forecasts on our website.  Please list your forecast contacts.</t>
  </si>
  <si>
    <t>Name</t>
  </si>
  <si>
    <t>Phone Number</t>
  </si>
  <si>
    <t>E-mail</t>
  </si>
  <si>
    <t>Energy Scheduling Contacts to set up PJM RLR contracts &amp; for daily operations</t>
  </si>
  <si>
    <t>Contract Administration Contact</t>
  </si>
  <si>
    <t>Phone/Fax Number</t>
  </si>
  <si>
    <t>General Business Contacts</t>
  </si>
  <si>
    <t>Duquesne Light Company Collateral Requirement Calculation</t>
  </si>
  <si>
    <t>Supplier Name:</t>
  </si>
  <si>
    <t>DUNs No:</t>
  </si>
  <si>
    <t>Forecasted MWh</t>
  </si>
  <si>
    <t>Total collateral requirement</t>
  </si>
  <si>
    <t>Collateral posted w/ Duquesne</t>
  </si>
  <si>
    <t>Incremental collateral requirement</t>
  </si>
  <si>
    <t>Note:</t>
  </si>
  <si>
    <t>Please provide at least two months of forecasted load amounts in the highlighted cells to determine collateral requirements.</t>
  </si>
  <si>
    <t xml:space="preserve">Collateral is equal to (i) $250,000, or (ii) two months of the EGS' customers' forecasted MWH load multiplied by $25.00, whichever is less. </t>
  </si>
  <si>
    <t>Price per kwh exceeds .2000, please confirm</t>
  </si>
  <si>
    <t>Supplier ID:</t>
  </si>
  <si>
    <t>Supplier ID</t>
  </si>
  <si>
    <t>Flat charge exceeds $35, please confirm</t>
  </si>
  <si>
    <t>For additional information, please see the notes provided below.</t>
  </si>
  <si>
    <t>EGS Rate Description</t>
  </si>
  <si>
    <t>Total Generation &amp; Transmission price per kwh</t>
  </si>
  <si>
    <t>Fixed Monthly Charge</t>
  </si>
  <si>
    <t>Rate ID</t>
  </si>
  <si>
    <t>Effective Date</t>
  </si>
  <si>
    <t>Notes</t>
  </si>
  <si>
    <t xml:space="preserve">Established by DLC </t>
  </si>
  <si>
    <t>RATE NOTES</t>
  </si>
  <si>
    <t>An EGS must provide Duquesne Light with Price Plans for all rate ready customers.</t>
  </si>
  <si>
    <r>
      <t xml:space="preserve">An EGS can only have 400 </t>
    </r>
    <r>
      <rPr>
        <i/>
        <sz val="10"/>
        <rFont val="Calibri"/>
        <family val="2"/>
      </rPr>
      <t>ACTIVE</t>
    </r>
    <r>
      <rPr>
        <sz val="10"/>
        <rFont val="Calibri"/>
        <family val="2"/>
      </rPr>
      <t xml:space="preserve"> rates with DLC (not including SOP rates).</t>
    </r>
  </si>
  <si>
    <r>
      <t xml:space="preserve">Rates can be up to </t>
    </r>
    <r>
      <rPr>
        <b/>
        <u/>
        <sz val="10"/>
        <color indexed="10"/>
        <rFont val="Calibri"/>
        <family val="2"/>
      </rPr>
      <t>four</t>
    </r>
    <r>
      <rPr>
        <sz val="10"/>
        <rFont val="Calibri"/>
        <family val="2"/>
      </rPr>
      <t xml:space="preserve"> decimal places only.  Rates will be truncated to meet the requirement of four decimals.</t>
    </r>
  </si>
  <si>
    <r>
      <rPr>
        <b/>
        <u/>
        <sz val="10"/>
        <color indexed="10"/>
        <rFont val="Calibri"/>
        <family val="2"/>
      </rPr>
      <t xml:space="preserve">Duquesne Light Company establishes the naming convention for all price plans/ rate IDs and communicate to the EGS via e-mail. </t>
    </r>
    <r>
      <rPr>
        <b/>
        <sz val="10"/>
        <color indexed="10"/>
        <rFont val="Calibri"/>
        <family val="2"/>
      </rPr>
      <t xml:space="preserve"> The EGS must review and confirm accuracy of the pricing points.</t>
    </r>
  </si>
  <si>
    <r>
      <t xml:space="preserve">Please note the PA GRT must be included in the EGS's rate, please refer to the Electric Generation Coordination Tariff section </t>
    </r>
    <r>
      <rPr>
        <i/>
        <sz val="10"/>
        <rFont val="Calibri"/>
        <family val="2"/>
      </rPr>
      <t>12.1.4, “EGS Tax Responsibility”, at http://www.customer-choice.com/Tariff/tariff.cfm for additional information.</t>
    </r>
  </si>
  <si>
    <t>Please note if the effective date is the current date, we push the date out by one business day to allow enough time for the requestor to review and confirm the data.</t>
  </si>
  <si>
    <t>Supplier Name</t>
  </si>
  <si>
    <t>ABC Energy Company</t>
  </si>
  <si>
    <t>012345678</t>
  </si>
  <si>
    <t>For additional information, please see the notes tab</t>
  </si>
  <si>
    <t>KC (Bill Factor Value)</t>
  </si>
  <si>
    <t>FL (Bill Factor Value)</t>
  </si>
  <si>
    <t>ADD NEW RATE-EXAMPLE</t>
  </si>
  <si>
    <t>CREATE NEW RATE</t>
  </si>
  <si>
    <t>UPDATE CURRENT RATE</t>
  </si>
  <si>
    <t>DL001</t>
  </si>
  <si>
    <t>UPDATE EXSISTING RATE</t>
  </si>
  <si>
    <t>~~The lead time is five business days~~</t>
  </si>
  <si>
    <t>*The effective date must be given to DLCo.</t>
  </si>
  <si>
    <t>When completed, e-mail the file to  dlc_ssc@duqlight.com and in the subject line "Price Changes".</t>
  </si>
  <si>
    <t>Duquesne Light Company</t>
  </si>
  <si>
    <t>Test Rates</t>
  </si>
  <si>
    <t>NON DEMAND PLANS</t>
  </si>
  <si>
    <t>Total</t>
  </si>
  <si>
    <t>Generation &amp; Transmission</t>
  </si>
  <si>
    <t>FIXED</t>
  </si>
  <si>
    <t>EGS</t>
  </si>
  <si>
    <t>Per kWh</t>
  </si>
  <si>
    <t>MONTHLY</t>
  </si>
  <si>
    <t xml:space="preserve"> </t>
  </si>
  <si>
    <t>RATE NAME</t>
  </si>
  <si>
    <t>CHARGE</t>
  </si>
  <si>
    <t>RATE ID</t>
  </si>
  <si>
    <t>Effective Date*</t>
  </si>
  <si>
    <t>Fixed Rate 092210</t>
  </si>
  <si>
    <t>IE001</t>
  </si>
  <si>
    <t>An EGS must provide Duquesne Light with Price Plans for those customer classes they wish to have billed by Duquesne Light.</t>
  </si>
  <si>
    <t>Rates can be up to four decimal places.</t>
  </si>
  <si>
    <t>Duquesne Light will establish a naming convention for the Rate ID and communicate this to the EGS via e-mail.</t>
  </si>
  <si>
    <t>When completed, e-mail the file to to dlc_ssc@duqlight.com</t>
  </si>
  <si>
    <r>
      <t xml:space="preserve">Please note the PA GRT must be included in the EGS's rate, please refer to the Electric Generation Coordination Tariff section </t>
    </r>
    <r>
      <rPr>
        <b/>
        <i/>
        <sz val="10"/>
        <color indexed="10"/>
        <rFont val="Calibri"/>
        <family val="2"/>
      </rPr>
      <t xml:space="preserve">12.1.4, “EGS Tax Responsibility”, </t>
    </r>
  </si>
  <si>
    <t>at http://www.customer-choice.com/Tariff/tariff.cfm for additional information</t>
  </si>
  <si>
    <t>Duns:</t>
  </si>
  <si>
    <t>PJM Short Name:</t>
  </si>
  <si>
    <t>Please fill out all five (6) tabs on this spreadsheet</t>
  </si>
  <si>
    <t>PJM InSchedule Contract ID:</t>
  </si>
  <si>
    <t>PJM Org ID:</t>
  </si>
  <si>
    <t>DBA Name:</t>
  </si>
  <si>
    <t>Participant Name:</t>
  </si>
  <si>
    <t>ISA #:</t>
  </si>
  <si>
    <t>Please see the Duquesne Light Company ACH/ Direct Deposit Authorization Form- Please email the completed form to dlc_ssc@duqlight.com.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</si>
</sst>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_);[Red]\(&quot;$&quot;#,##0\)"/>
    <numFmt numFmtId="43" formatCode="_(* #,##0.00_);_(* \(#,##0.00\);_(* &quot;-&quot;??_);_(@_)"/>
    <numFmt numFmtId="164" formatCode="m\-d\-yy"/>
    <numFmt numFmtId="165" formatCode="0.00_)"/>
    <numFmt numFmtId="166" formatCode="#,##0.00&quot; $&quot;;\-#,##0.00&quot; $&quot;"/>
    <numFmt numFmtId="167" formatCode="_-* #,##0.0_-;\-* #,##0.0_-;_-* &quot;-&quot;??_-;_-@_-"/>
    <numFmt numFmtId="168" formatCode="0.0000"/>
    <numFmt numFmtId="169" formatCode="000000000"/>
    <numFmt numFmtId="170" formatCode="000\-00\-0000"/>
    <numFmt numFmtId="171" formatCode="[&lt;=9999999]###\-####;\(###\)\ ###\-####"/>
    <numFmt numFmtId="172" formatCode="m/d/yy;@"/>
    <numFmt numFmtId="173" formatCode="_(* #,##0.0000_);_(* \(#,##0.0000\);_(* &quot;-&quot;??_);_(@_)"/>
    <numFmt numFmtId="174" formatCode="_(* #,##0_);_(* \(#,##0\);_(* &quot;-&quot;??_);_(@_)"/>
  </numFmts>
  <fonts count="77">
    <font>
      <sz val="10"/>
      <name val="Arial"/>
    </font>
    <font>
      <sz val="10"/>
      <name val="Arial"/>
      <family val="2"/>
    </font>
    <font>
      <u/>
      <sz val="10"/>
      <color indexed="12"/>
      <name val="Arial"/>
      <family val="2"/>
    </font>
    <font>
      <b/>
      <sz val="10"/>
      <name val="Arial"/>
      <family val="2"/>
    </font>
    <font>
      <sz val="11"/>
      <name val="??"/>
      <family val="3"/>
      <charset val="129"/>
    </font>
    <font>
      <sz val="8"/>
      <name val="Arial"/>
      <family val="2"/>
    </font>
    <font>
      <b/>
      <u/>
      <sz val="11"/>
      <color indexed="37"/>
      <name val="Arial"/>
      <family val="2"/>
    </font>
    <font>
      <sz val="10"/>
      <color indexed="12"/>
      <name val="Arial"/>
      <family val="2"/>
    </font>
    <font>
      <sz val="7"/>
      <name val="Small Fonts"/>
      <family val="2"/>
    </font>
    <font>
      <b/>
      <i/>
      <sz val="16"/>
      <name val="Helv"/>
    </font>
    <font>
      <sz val="8"/>
      <name val="Arial"/>
      <family val="2"/>
    </font>
    <font>
      <sz val="8"/>
      <color indexed="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sz val="11"/>
      <color indexed="10"/>
      <name val="Calibri"/>
      <family val="2"/>
    </font>
    <font>
      <u/>
      <sz val="10"/>
      <color indexed="12"/>
      <name val="Arial"/>
      <family val="2"/>
    </font>
    <font>
      <b/>
      <i/>
      <sz val="10"/>
      <color indexed="10"/>
      <name val="Calibri"/>
      <family val="2"/>
    </font>
    <font>
      <sz val="10"/>
      <name val="Calibri"/>
      <family val="2"/>
    </font>
    <font>
      <b/>
      <sz val="12"/>
      <color indexed="18"/>
      <name val="Calibri"/>
      <family val="2"/>
    </font>
    <font>
      <b/>
      <sz val="12"/>
      <color indexed="10"/>
      <name val="Calibri"/>
      <family val="2"/>
    </font>
    <font>
      <sz val="14"/>
      <name val="Calibri"/>
      <family val="2"/>
    </font>
    <font>
      <sz val="12"/>
      <color indexed="9"/>
      <name val="Calibri"/>
      <family val="2"/>
    </font>
    <font>
      <i/>
      <sz val="8"/>
      <name val="Calibri"/>
      <family val="2"/>
    </font>
    <font>
      <b/>
      <sz val="10"/>
      <color indexed="10"/>
      <name val="Calibri"/>
      <family val="2"/>
    </font>
    <font>
      <sz val="10"/>
      <name val="Californian FB"/>
      <family val="1"/>
    </font>
    <font>
      <b/>
      <sz val="10"/>
      <color indexed="10"/>
      <name val="Californian FB"/>
      <family val="1"/>
    </font>
    <font>
      <b/>
      <u/>
      <sz val="10"/>
      <name val="Californian FB"/>
      <family val="1"/>
    </font>
    <font>
      <b/>
      <sz val="10"/>
      <name val="Californian FB"/>
      <family val="1"/>
    </font>
    <font>
      <u/>
      <sz val="10"/>
      <color indexed="12"/>
      <name val="Californian FB"/>
      <family val="1"/>
    </font>
    <font>
      <b/>
      <i/>
      <sz val="10"/>
      <name val="Californian FB"/>
      <family val="1"/>
    </font>
    <font>
      <b/>
      <sz val="10"/>
      <color indexed="8"/>
      <name val="Californian FB"/>
      <family val="1"/>
    </font>
    <font>
      <b/>
      <sz val="9.5"/>
      <color indexed="8"/>
      <name val="Californian FB"/>
      <family val="1"/>
    </font>
    <font>
      <b/>
      <sz val="12"/>
      <color indexed="8"/>
      <name val="Californian FB"/>
      <family val="1"/>
    </font>
    <font>
      <sz val="9.5"/>
      <color indexed="8"/>
      <name val="Californian FB"/>
      <family val="1"/>
    </font>
    <font>
      <sz val="12"/>
      <name val="Californian FB"/>
      <family val="1"/>
    </font>
    <font>
      <sz val="10"/>
      <color indexed="8"/>
      <name val="Californian FB"/>
      <family val="1"/>
    </font>
    <font>
      <b/>
      <u/>
      <sz val="10"/>
      <color indexed="10"/>
      <name val="Californian FB"/>
      <family val="1"/>
    </font>
    <font>
      <i/>
      <sz val="10"/>
      <name val="Calibri"/>
      <family val="2"/>
    </font>
    <font>
      <b/>
      <u/>
      <sz val="10"/>
      <color indexed="10"/>
      <name val="Calibri"/>
      <family val="2"/>
    </font>
    <font>
      <sz val="11"/>
      <color theme="1"/>
      <name val="Calibri"/>
      <family val="2"/>
    </font>
    <font>
      <b/>
      <sz val="10"/>
      <color theme="0"/>
      <name val="Californian FB"/>
      <family val="1"/>
    </font>
    <font>
      <b/>
      <sz val="10"/>
      <color rgb="FFFF0000"/>
      <name val="Californian FB"/>
      <family val="1"/>
    </font>
    <font>
      <b/>
      <sz val="12"/>
      <color theme="9" tint="0.79998168889431442"/>
      <name val="Californian FB"/>
      <family val="1"/>
    </font>
    <font>
      <sz val="9.5"/>
      <color theme="9" tint="0.79998168889431442"/>
      <name val="Californian FB"/>
      <family val="1"/>
    </font>
    <font>
      <sz val="9"/>
      <name val="Cambria"/>
      <family val="2"/>
      <scheme val="major"/>
    </font>
    <font>
      <b/>
      <sz val="9"/>
      <color rgb="FFFF0000"/>
      <name val="Cambria"/>
      <family val="2"/>
      <scheme val="major"/>
    </font>
    <font>
      <u/>
      <sz val="9"/>
      <color theme="10"/>
      <name val="Calibri"/>
      <family val="2"/>
      <scheme val="minor"/>
    </font>
    <font>
      <sz val="9"/>
      <color theme="3" tint="-0.249977111117893"/>
      <name val="Cambria"/>
      <family val="2"/>
      <scheme val="major"/>
    </font>
    <font>
      <b/>
      <sz val="9"/>
      <color theme="0"/>
      <name val="Cambria"/>
      <family val="2"/>
      <scheme val="major"/>
    </font>
    <font>
      <sz val="9"/>
      <color rgb="FFFF0000"/>
      <name val="Cambria"/>
      <family val="2"/>
      <scheme val="major"/>
    </font>
    <font>
      <i/>
      <sz val="9"/>
      <color theme="1"/>
      <name val="Cambria"/>
      <family val="2"/>
      <scheme val="major"/>
    </font>
    <font>
      <i/>
      <sz val="9"/>
      <color rgb="FFFF0000"/>
      <name val="Cambria"/>
      <family val="2"/>
      <scheme val="major"/>
    </font>
    <font>
      <i/>
      <sz val="9"/>
      <name val="Cambria"/>
      <family val="2"/>
      <scheme val="major"/>
    </font>
    <font>
      <b/>
      <sz val="10"/>
      <color rgb="FFFF0000"/>
      <name val="Calibri"/>
      <family val="2"/>
      <scheme val="minor"/>
    </font>
    <font>
      <sz val="10"/>
      <color rgb="FF00B050"/>
      <name val="Calibri"/>
      <family val="2"/>
      <scheme val="minor"/>
    </font>
    <font>
      <sz val="10"/>
      <name val="Calibri"/>
      <family val="2"/>
      <scheme val="minor"/>
    </font>
    <font>
      <b/>
      <sz val="9"/>
      <name val="Cambria"/>
      <family val="2"/>
      <scheme val="major"/>
    </font>
    <font>
      <i/>
      <sz val="10"/>
      <name val="Georgia"/>
      <family val="1"/>
    </font>
    <font>
      <i/>
      <sz val="10"/>
      <color rgb="FFFF0000"/>
      <name val="Georgia"/>
      <family val="1"/>
    </font>
    <font>
      <b/>
      <sz val="10.5"/>
      <name val="Calibri"/>
      <family val="2"/>
    </font>
    <font>
      <sz val="10.5"/>
      <name val="Calibri"/>
      <family val="2"/>
    </font>
    <font>
      <b/>
      <i/>
      <sz val="10.5"/>
      <color rgb="FFFF0000"/>
      <name val="Calibri"/>
      <family val="2"/>
    </font>
    <font>
      <b/>
      <i/>
      <sz val="9"/>
      <color rgb="FFFF0000"/>
      <name val="Cambria"/>
      <family val="1"/>
      <scheme val="major"/>
    </font>
    <font>
      <u/>
      <sz val="22"/>
      <color indexed="12"/>
      <name val="Arial"/>
      <family val="2"/>
    </font>
  </fonts>
  <fills count="4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4"/>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indexed="62"/>
        <bgColor indexed="64"/>
      </patternFill>
    </fill>
    <fill>
      <patternFill patternType="solid">
        <fgColor indexed="9"/>
        <bgColor indexed="64"/>
      </patternFill>
    </fill>
    <fill>
      <patternFill patternType="solid">
        <fgColor theme="0"/>
        <bgColor indexed="64"/>
      </patternFill>
    </fill>
    <fill>
      <patternFill patternType="solid">
        <fgColor theme="1"/>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rgb="FF00B0F0"/>
        <bgColor indexed="64"/>
      </patternFill>
    </fill>
    <fill>
      <patternFill patternType="solid">
        <fgColor indexed="13"/>
        <bgColor indexed="64"/>
      </patternFill>
    </fill>
    <fill>
      <patternFill patternType="solid">
        <fgColor theme="9"/>
        <bgColor indexed="64"/>
      </patternFill>
    </fill>
    <fill>
      <patternFill patternType="solid">
        <fgColor theme="8" tint="0.39997558519241921"/>
        <bgColor indexed="64"/>
      </patternFill>
    </fill>
    <fill>
      <patternFill patternType="solid">
        <fgColor theme="5" tint="0.59999389629810485"/>
        <bgColor indexed="64"/>
      </patternFill>
    </fill>
  </fills>
  <borders count="77">
    <border>
      <left/>
      <right/>
      <top/>
      <bottom/>
      <diagonal/>
    </border>
    <border>
      <left style="double">
        <color indexed="64"/>
      </left>
      <right/>
      <top/>
      <bottom style="hair">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diagonal/>
    </border>
    <border>
      <left/>
      <right style="medium">
        <color indexed="64"/>
      </right>
      <top/>
      <bottom style="thin">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s>
  <cellStyleXfs count="69">
    <xf numFmtId="0" fontId="0"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164" fontId="3" fillId="20" borderId="1">
      <alignment horizontal="center" vertical="center"/>
    </xf>
    <xf numFmtId="0" fontId="14" fillId="3" borderId="0" applyNumberFormat="0" applyBorder="0" applyAlignment="0" applyProtection="0"/>
    <xf numFmtId="0" fontId="15" fillId="21" borderId="2" applyNumberFormat="0" applyAlignment="0" applyProtection="0"/>
    <xf numFmtId="0" fontId="16" fillId="22" borderId="3" applyNumberFormat="0" applyAlignment="0" applyProtection="0"/>
    <xf numFmtId="43" fontId="1" fillId="0" borderId="0" applyFont="0" applyFill="0" applyBorder="0" applyAlignment="0" applyProtection="0"/>
    <xf numFmtId="43" fontId="52" fillId="0" borderId="0" applyFont="0" applyFill="0" applyBorder="0" applyAlignment="0" applyProtection="0"/>
    <xf numFmtId="6" fontId="4" fillId="0" borderId="0">
      <protection locked="0"/>
    </xf>
    <xf numFmtId="0" fontId="17" fillId="0" borderId="0" applyNumberFormat="0" applyFill="0" applyBorder="0" applyAlignment="0" applyProtection="0"/>
    <xf numFmtId="167" fontId="1" fillId="0" borderId="0">
      <protection locked="0"/>
    </xf>
    <xf numFmtId="0" fontId="18" fillId="4" borderId="0" applyNumberFormat="0" applyBorder="0" applyAlignment="0" applyProtection="0"/>
    <xf numFmtId="38" fontId="5" fillId="23" borderId="0" applyNumberFormat="0" applyBorder="0" applyAlignment="0" applyProtection="0"/>
    <xf numFmtId="0" fontId="6" fillId="0" borderId="0" applyNumberFormat="0" applyFill="0" applyBorder="0" applyAlignment="0" applyProtection="0"/>
    <xf numFmtId="0" fontId="19" fillId="0" borderId="4" applyNumberFormat="0" applyFill="0" applyAlignment="0" applyProtection="0"/>
    <xf numFmtId="0" fontId="20" fillId="0" borderId="5" applyNumberFormat="0" applyFill="0" applyAlignment="0" applyProtection="0"/>
    <xf numFmtId="0" fontId="21" fillId="0" borderId="6" applyNumberFormat="0" applyFill="0" applyAlignment="0" applyProtection="0"/>
    <xf numFmtId="0" fontId="21" fillId="0" borderId="0" applyNumberFormat="0" applyFill="0" applyBorder="0" applyAlignment="0" applyProtection="0"/>
    <xf numFmtId="166" fontId="1" fillId="0" borderId="0">
      <protection locked="0"/>
    </xf>
    <xf numFmtId="166" fontId="1" fillId="0" borderId="0">
      <protection locked="0"/>
    </xf>
    <xf numFmtId="0" fontId="7" fillId="0" borderId="7" applyNumberFormat="0" applyFill="0" applyAlignment="0" applyProtection="0"/>
    <xf numFmtId="0" fontId="2"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2" fillId="7" borderId="2" applyNumberFormat="0" applyAlignment="0" applyProtection="0"/>
    <xf numFmtId="10" fontId="5" fillId="24" borderId="8" applyNumberFormat="0" applyBorder="0" applyAlignment="0" applyProtection="0"/>
    <xf numFmtId="0" fontId="23" fillId="0" borderId="9" applyNumberFormat="0" applyFill="0" applyAlignment="0" applyProtection="0"/>
    <xf numFmtId="0" fontId="24" fillId="25" borderId="0" applyNumberFormat="0" applyBorder="0" applyAlignment="0" applyProtection="0"/>
    <xf numFmtId="37" fontId="8" fillId="0" borderId="0"/>
    <xf numFmtId="165" fontId="9" fillId="0" borderId="0"/>
    <xf numFmtId="0" fontId="1" fillId="0" borderId="0"/>
    <xf numFmtId="0" fontId="1" fillId="0" borderId="0"/>
    <xf numFmtId="0" fontId="1" fillId="26" borderId="10" applyNumberFormat="0" applyFont="0" applyAlignment="0" applyProtection="0"/>
    <xf numFmtId="0" fontId="25" fillId="21" borderId="11" applyNumberFormat="0" applyAlignment="0" applyProtection="0"/>
    <xf numFmtId="10" fontId="1" fillId="0" borderId="0" applyFont="0" applyFill="0" applyBorder="0" applyAlignment="0" applyProtection="0"/>
    <xf numFmtId="0" fontId="26" fillId="0" borderId="0" applyNumberFormat="0" applyFill="0" applyBorder="0" applyAlignment="0" applyProtection="0"/>
    <xf numFmtId="166" fontId="1" fillId="0" borderId="12">
      <protection locked="0"/>
    </xf>
    <xf numFmtId="37" fontId="5" fillId="27" borderId="0" applyNumberFormat="0" applyBorder="0" applyAlignment="0" applyProtection="0"/>
    <xf numFmtId="37" fontId="10" fillId="0" borderId="0"/>
    <xf numFmtId="37" fontId="5" fillId="0" borderId="0"/>
    <xf numFmtId="3" fontId="11" fillId="0" borderId="7" applyProtection="0"/>
    <xf numFmtId="0" fontId="27" fillId="0" borderId="0" applyNumberFormat="0" applyFill="0" applyBorder="0" applyAlignment="0" applyProtection="0"/>
    <xf numFmtId="0" fontId="30" fillId="0" borderId="0"/>
    <xf numFmtId="43" fontId="30" fillId="0" borderId="0" applyFont="0" applyFill="0" applyBorder="0" applyAlignment="0" applyProtection="0"/>
  </cellStyleXfs>
  <cellXfs count="393">
    <xf numFmtId="0" fontId="0" fillId="0" borderId="0" xfId="0"/>
    <xf numFmtId="0" fontId="31" fillId="0" borderId="0" xfId="55" applyFont="1"/>
    <xf numFmtId="0" fontId="30" fillId="0" borderId="0" xfId="55" applyFont="1"/>
    <xf numFmtId="0" fontId="32" fillId="0" borderId="0" xfId="55" applyFont="1"/>
    <xf numFmtId="0" fontId="33" fillId="0" borderId="0" xfId="55" applyFont="1" applyAlignment="1">
      <alignment horizontal="centerContinuous"/>
    </xf>
    <xf numFmtId="0" fontId="30" fillId="0" borderId="0" xfId="55" applyFont="1" applyAlignment="1">
      <alignment horizontal="centerContinuous"/>
    </xf>
    <xf numFmtId="0" fontId="34" fillId="28" borderId="13" xfId="55" applyFont="1" applyFill="1" applyBorder="1" applyAlignment="1">
      <alignment horizontal="center"/>
    </xf>
    <xf numFmtId="0" fontId="34" fillId="28" borderId="14" xfId="55" applyFont="1" applyFill="1" applyBorder="1" applyAlignment="1">
      <alignment horizontal="center"/>
    </xf>
    <xf numFmtId="0" fontId="34" fillId="28" borderId="15" xfId="55" applyFont="1" applyFill="1" applyBorder="1" applyAlignment="1">
      <alignment horizontal="center"/>
    </xf>
    <xf numFmtId="0" fontId="34" fillId="28" borderId="16" xfId="55" applyFont="1" applyFill="1" applyBorder="1" applyAlignment="1">
      <alignment horizontal="center"/>
    </xf>
    <xf numFmtId="0" fontId="34" fillId="28" borderId="17" xfId="55" applyFont="1" applyFill="1" applyBorder="1" applyAlignment="1">
      <alignment horizontal="center"/>
    </xf>
    <xf numFmtId="0" fontId="34" fillId="28" borderId="18" xfId="55" applyFont="1" applyFill="1" applyBorder="1" applyAlignment="1">
      <alignment horizontal="center"/>
    </xf>
    <xf numFmtId="0" fontId="34" fillId="28" borderId="19" xfId="55" applyFont="1" applyFill="1" applyBorder="1" applyAlignment="1">
      <alignment horizontal="center"/>
    </xf>
    <xf numFmtId="0" fontId="34" fillId="28" borderId="20" xfId="55" applyFont="1" applyFill="1" applyBorder="1" applyAlignment="1">
      <alignment horizontal="center"/>
    </xf>
    <xf numFmtId="0" fontId="34" fillId="28" borderId="21" xfId="55" applyFont="1" applyFill="1" applyBorder="1" applyAlignment="1">
      <alignment horizontal="center"/>
    </xf>
    <xf numFmtId="0" fontId="34" fillId="28" borderId="22" xfId="55" applyFont="1" applyFill="1" applyBorder="1" applyAlignment="1">
      <alignment horizontal="center"/>
    </xf>
    <xf numFmtId="0" fontId="34" fillId="28" borderId="23" xfId="55" applyFont="1" applyFill="1" applyBorder="1" applyAlignment="1">
      <alignment horizontal="center"/>
    </xf>
    <xf numFmtId="0" fontId="30" fillId="29" borderId="24" xfId="55" applyFont="1" applyFill="1" applyBorder="1" applyAlignment="1">
      <alignment horizontal="center"/>
    </xf>
    <xf numFmtId="168" fontId="30" fillId="29" borderId="24" xfId="55" applyNumberFormat="1" applyFont="1" applyFill="1" applyBorder="1" applyAlignment="1">
      <alignment horizontal="center"/>
    </xf>
    <xf numFmtId="0" fontId="35" fillId="29" borderId="25" xfId="55" applyFont="1" applyFill="1" applyBorder="1" applyAlignment="1">
      <alignment horizontal="center"/>
    </xf>
    <xf numFmtId="14" fontId="35" fillId="29" borderId="25" xfId="55" applyNumberFormat="1" applyFont="1" applyFill="1" applyBorder="1" applyAlignment="1">
      <alignment horizontal="center"/>
    </xf>
    <xf numFmtId="0" fontId="30" fillId="0" borderId="0" xfId="55" applyFont="1" applyAlignment="1">
      <alignment horizontal="center"/>
    </xf>
    <xf numFmtId="0" fontId="30" fillId="29" borderId="26" xfId="55" applyFont="1" applyFill="1" applyBorder="1" applyAlignment="1">
      <alignment horizontal="center"/>
    </xf>
    <xf numFmtId="168" fontId="30" fillId="29" borderId="26" xfId="55" applyNumberFormat="1" applyFont="1" applyFill="1" applyBorder="1" applyAlignment="1">
      <alignment horizontal="center"/>
    </xf>
    <xf numFmtId="0" fontId="35" fillId="29" borderId="27" xfId="55" applyFont="1" applyFill="1" applyBorder="1" applyAlignment="1">
      <alignment horizontal="center"/>
    </xf>
    <xf numFmtId="0" fontId="30" fillId="29" borderId="28" xfId="55" applyFont="1" applyFill="1" applyBorder="1" applyAlignment="1">
      <alignment horizontal="center"/>
    </xf>
    <xf numFmtId="168" fontId="30" fillId="29" borderId="28" xfId="55" applyNumberFormat="1" applyFont="1" applyFill="1" applyBorder="1" applyAlignment="1">
      <alignment horizontal="center"/>
    </xf>
    <xf numFmtId="168" fontId="30" fillId="29" borderId="20" xfId="55" applyNumberFormat="1" applyFont="1" applyFill="1" applyBorder="1" applyAlignment="1">
      <alignment horizontal="center"/>
    </xf>
    <xf numFmtId="0" fontId="35" fillId="29" borderId="29" xfId="55" applyFont="1" applyFill="1" applyBorder="1" applyAlignment="1">
      <alignment horizontal="center"/>
    </xf>
    <xf numFmtId="0" fontId="30" fillId="0" borderId="0" xfId="55" quotePrefix="1" applyFont="1" applyAlignment="1">
      <alignment horizontal="left"/>
    </xf>
    <xf numFmtId="0" fontId="36" fillId="0" borderId="0" xfId="55" applyFont="1"/>
    <xf numFmtId="0" fontId="39" fillId="30" borderId="0" xfId="0" quotePrefix="1" applyFont="1" applyFill="1" applyAlignment="1">
      <alignment horizontal="left"/>
    </xf>
    <xf numFmtId="0" fontId="37" fillId="30" borderId="0" xfId="0" applyFont="1" applyFill="1"/>
    <xf numFmtId="0" fontId="40" fillId="30" borderId="30" xfId="0" quotePrefix="1" applyFont="1" applyFill="1" applyBorder="1" applyAlignment="1">
      <alignment horizontal="center" wrapText="1"/>
    </xf>
    <xf numFmtId="0" fontId="40" fillId="30" borderId="0" xfId="0" applyFont="1" applyFill="1" applyAlignment="1">
      <alignment horizontal="center" wrapText="1"/>
    </xf>
    <xf numFmtId="0" fontId="40" fillId="30" borderId="19" xfId="0" applyFont="1" applyFill="1" applyBorder="1" applyAlignment="1">
      <alignment horizontal="center" wrapText="1"/>
    </xf>
    <xf numFmtId="0" fontId="37" fillId="30" borderId="0" xfId="0" applyFont="1" applyFill="1" applyAlignment="1">
      <alignment horizontal="center"/>
    </xf>
    <xf numFmtId="0" fontId="41" fillId="30" borderId="0" xfId="44" applyFont="1" applyFill="1" applyBorder="1" applyAlignment="1" applyProtection="1">
      <alignment horizontal="center"/>
    </xf>
    <xf numFmtId="0" fontId="53" fillId="31" borderId="32" xfId="0" applyFont="1" applyFill="1" applyBorder="1" applyAlignment="1">
      <alignment horizontal="center"/>
    </xf>
    <xf numFmtId="0" fontId="53" fillId="31" borderId="33" xfId="0" applyFont="1" applyFill="1" applyBorder="1" applyAlignment="1">
      <alignment horizontal="center"/>
    </xf>
    <xf numFmtId="0" fontId="53" fillId="31" borderId="34" xfId="0" applyFont="1" applyFill="1" applyBorder="1" applyAlignment="1">
      <alignment horizontal="center"/>
    </xf>
    <xf numFmtId="0" fontId="37" fillId="30" borderId="24" xfId="0" applyFont="1" applyFill="1" applyBorder="1" applyAlignment="1">
      <alignment horizontal="center"/>
    </xf>
    <xf numFmtId="171" fontId="37" fillId="30" borderId="35" xfId="0" applyNumberFormat="1" applyFont="1" applyFill="1" applyBorder="1" applyAlignment="1">
      <alignment horizontal="center"/>
    </xf>
    <xf numFmtId="0" fontId="41" fillId="30" borderId="25" xfId="44" applyFont="1" applyFill="1" applyBorder="1" applyAlignment="1" applyProtection="1">
      <alignment horizontal="center"/>
    </xf>
    <xf numFmtId="0" fontId="37" fillId="30" borderId="26" xfId="0" applyFont="1" applyFill="1" applyBorder="1" applyAlignment="1">
      <alignment horizontal="center"/>
    </xf>
    <xf numFmtId="171" fontId="37" fillId="30" borderId="8" xfId="0" applyNumberFormat="1" applyFont="1" applyFill="1" applyBorder="1" applyAlignment="1">
      <alignment horizontal="center"/>
    </xf>
    <xf numFmtId="0" fontId="41" fillId="30" borderId="27" xfId="44" applyFont="1" applyFill="1" applyBorder="1" applyAlignment="1" applyProtection="1">
      <alignment horizontal="center"/>
    </xf>
    <xf numFmtId="0" fontId="37" fillId="30" borderId="28" xfId="0" applyFont="1" applyFill="1" applyBorder="1" applyAlignment="1">
      <alignment horizontal="center"/>
    </xf>
    <xf numFmtId="171" fontId="37" fillId="30" borderId="36" xfId="0" applyNumberFormat="1" applyFont="1" applyFill="1" applyBorder="1" applyAlignment="1">
      <alignment horizontal="center"/>
    </xf>
    <xf numFmtId="0" fontId="41" fillId="30" borderId="29" xfId="44" applyFont="1" applyFill="1" applyBorder="1" applyAlignment="1" applyProtection="1">
      <alignment horizontal="center"/>
    </xf>
    <xf numFmtId="171" fontId="37" fillId="30" borderId="0" xfId="0" applyNumberFormat="1" applyFont="1" applyFill="1" applyAlignment="1">
      <alignment horizontal="center"/>
    </xf>
    <xf numFmtId="0" fontId="37" fillId="30" borderId="29" xfId="0" applyFont="1" applyFill="1" applyBorder="1" applyAlignment="1">
      <alignment horizontal="center"/>
    </xf>
    <xf numFmtId="0" fontId="53" fillId="31" borderId="13" xfId="0" applyFont="1" applyFill="1" applyBorder="1" applyAlignment="1">
      <alignment horizontal="center"/>
    </xf>
    <xf numFmtId="0" fontId="53" fillId="31" borderId="14" xfId="0" quotePrefix="1" applyFont="1" applyFill="1" applyBorder="1" applyAlignment="1">
      <alignment horizontal="center"/>
    </xf>
    <xf numFmtId="0" fontId="53" fillId="31" borderId="37" xfId="0" applyFont="1" applyFill="1" applyBorder="1" applyAlignment="1">
      <alignment horizontal="center"/>
    </xf>
    <xf numFmtId="171" fontId="37" fillId="30" borderId="8" xfId="0" applyNumberFormat="1" applyFont="1" applyFill="1" applyBorder="1" applyAlignment="1">
      <alignment horizontal="center" wrapText="1"/>
    </xf>
    <xf numFmtId="0" fontId="41" fillId="30" borderId="27" xfId="44" applyFont="1" applyFill="1" applyBorder="1" applyAlignment="1" applyProtection="1">
      <alignment horizontal="left"/>
    </xf>
    <xf numFmtId="0" fontId="37" fillId="30" borderId="38" xfId="0" applyFont="1" applyFill="1" applyBorder="1" applyAlignment="1">
      <alignment horizontal="center"/>
    </xf>
    <xf numFmtId="171" fontId="37" fillId="30" borderId="39" xfId="0" applyNumberFormat="1" applyFont="1" applyFill="1" applyBorder="1" applyAlignment="1">
      <alignment horizontal="center" wrapText="1"/>
    </xf>
    <xf numFmtId="0" fontId="41" fillId="30" borderId="40" xfId="44" applyFont="1" applyFill="1" applyBorder="1" applyAlignment="1" applyProtection="1">
      <alignment horizontal="left"/>
    </xf>
    <xf numFmtId="171" fontId="37" fillId="30" borderId="36" xfId="0" applyNumberFormat="1" applyFont="1" applyFill="1" applyBorder="1" applyAlignment="1">
      <alignment horizontal="center" wrapText="1"/>
    </xf>
    <xf numFmtId="0" fontId="41" fillId="30" borderId="29" xfId="44" applyFont="1" applyFill="1" applyBorder="1" applyAlignment="1" applyProtection="1">
      <alignment horizontal="left"/>
    </xf>
    <xf numFmtId="171" fontId="37" fillId="30" borderId="0" xfId="0" applyNumberFormat="1" applyFont="1" applyFill="1" applyAlignment="1">
      <alignment horizontal="center" wrapText="1"/>
    </xf>
    <xf numFmtId="0" fontId="41" fillId="30" borderId="0" xfId="44" applyFont="1" applyFill="1" applyBorder="1" applyAlignment="1" applyProtection="1">
      <alignment horizontal="left"/>
    </xf>
    <xf numFmtId="0" fontId="53" fillId="31" borderId="33" xfId="0" quotePrefix="1" applyFont="1" applyFill="1" applyBorder="1" applyAlignment="1">
      <alignment horizontal="center"/>
    </xf>
    <xf numFmtId="0" fontId="37" fillId="30" borderId="24" xfId="0" applyFont="1" applyFill="1" applyBorder="1" applyAlignment="1">
      <alignment horizontal="left"/>
    </xf>
    <xf numFmtId="171" fontId="37" fillId="30" borderId="35" xfId="0" applyNumberFormat="1" applyFont="1" applyFill="1" applyBorder="1" applyAlignment="1">
      <alignment horizontal="center" wrapText="1"/>
    </xf>
    <xf numFmtId="0" fontId="41" fillId="30" borderId="25" xfId="44" applyFont="1" applyFill="1" applyBorder="1" applyAlignment="1" applyProtection="1">
      <alignment horizontal="left"/>
    </xf>
    <xf numFmtId="0" fontId="37" fillId="30" borderId="38" xfId="0" quotePrefix="1" applyFont="1" applyFill="1" applyBorder="1" applyAlignment="1">
      <alignment horizontal="center"/>
    </xf>
    <xf numFmtId="171" fontId="37" fillId="30" borderId="39" xfId="0" quotePrefix="1" applyNumberFormat="1" applyFont="1" applyFill="1" applyBorder="1" applyAlignment="1">
      <alignment horizontal="center"/>
    </xf>
    <xf numFmtId="0" fontId="37" fillId="30" borderId="40" xfId="0" quotePrefix="1" applyFont="1" applyFill="1" applyBorder="1" applyAlignment="1">
      <alignment horizontal="center"/>
    </xf>
    <xf numFmtId="0" fontId="37" fillId="30" borderId="0" xfId="0" applyFont="1" applyFill="1" applyAlignment="1">
      <alignment wrapText="1"/>
    </xf>
    <xf numFmtId="0" fontId="37" fillId="30" borderId="41" xfId="0" applyFont="1" applyFill="1" applyBorder="1"/>
    <xf numFmtId="0" fontId="37" fillId="30" borderId="42" xfId="0" applyFont="1" applyFill="1" applyBorder="1"/>
    <xf numFmtId="0" fontId="40" fillId="32" borderId="43" xfId="0" applyFont="1" applyFill="1" applyBorder="1" applyAlignment="1">
      <alignment horizontal="center"/>
    </xf>
    <xf numFmtId="0" fontId="40" fillId="32" borderId="44" xfId="0" applyFont="1" applyFill="1" applyBorder="1" applyAlignment="1">
      <alignment horizontal="center"/>
    </xf>
    <xf numFmtId="0" fontId="40" fillId="32" borderId="44" xfId="0" applyFont="1" applyFill="1" applyBorder="1" applyAlignment="1">
      <alignment horizontal="center" wrapText="1"/>
    </xf>
    <xf numFmtId="0" fontId="37" fillId="30" borderId="45" xfId="0" applyFont="1" applyFill="1" applyBorder="1"/>
    <xf numFmtId="0" fontId="37" fillId="30" borderId="46" xfId="0" applyFont="1" applyFill="1" applyBorder="1"/>
    <xf numFmtId="0" fontId="37" fillId="33" borderId="46" xfId="0" applyFont="1" applyFill="1" applyBorder="1" applyAlignment="1">
      <alignment wrapText="1"/>
    </xf>
    <xf numFmtId="16" fontId="37" fillId="30" borderId="46" xfId="0" applyNumberFormat="1" applyFont="1" applyFill="1" applyBorder="1"/>
    <xf numFmtId="0" fontId="41" fillId="30" borderId="46" xfId="44" applyFont="1" applyFill="1" applyBorder="1" applyAlignment="1" applyProtection="1"/>
    <xf numFmtId="0" fontId="41" fillId="33" borderId="46" xfId="44" applyFont="1" applyFill="1" applyBorder="1" applyAlignment="1" applyProtection="1">
      <alignment wrapText="1"/>
    </xf>
    <xf numFmtId="0" fontId="40" fillId="30" borderId="47" xfId="0" applyFont="1" applyFill="1" applyBorder="1"/>
    <xf numFmtId="0" fontId="41" fillId="33" borderId="19" xfId="44" applyFont="1" applyFill="1" applyBorder="1" applyAlignment="1" applyProtection="1">
      <alignment wrapText="1"/>
    </xf>
    <xf numFmtId="0" fontId="37" fillId="30" borderId="47" xfId="0" applyFont="1" applyFill="1" applyBorder="1"/>
    <xf numFmtId="0" fontId="37" fillId="31" borderId="47" xfId="0" applyFont="1" applyFill="1" applyBorder="1"/>
    <xf numFmtId="0" fontId="41" fillId="31" borderId="19" xfId="44" applyFont="1" applyFill="1" applyBorder="1" applyAlignment="1" applyProtection="1"/>
    <xf numFmtId="0" fontId="37" fillId="31" borderId="19" xfId="0" applyFont="1" applyFill="1" applyBorder="1" applyAlignment="1">
      <alignment wrapText="1"/>
    </xf>
    <xf numFmtId="0" fontId="40" fillId="32" borderId="43" xfId="0" applyFont="1" applyFill="1" applyBorder="1" applyAlignment="1">
      <alignment horizontal="left"/>
    </xf>
    <xf numFmtId="0" fontId="37" fillId="32" borderId="44" xfId="0" applyFont="1" applyFill="1" applyBorder="1"/>
    <xf numFmtId="0" fontId="37" fillId="32" borderId="44" xfId="0" applyFont="1" applyFill="1" applyBorder="1" applyAlignment="1">
      <alignment wrapText="1"/>
    </xf>
    <xf numFmtId="0" fontId="40" fillId="30" borderId="48" xfId="0" applyFont="1" applyFill="1" applyBorder="1"/>
    <xf numFmtId="0" fontId="37" fillId="30" borderId="49" xfId="0" quotePrefix="1" applyFont="1" applyFill="1" applyBorder="1" applyAlignment="1">
      <alignment horizontal="left"/>
    </xf>
    <xf numFmtId="0" fontId="37" fillId="33" borderId="49" xfId="0" applyFont="1" applyFill="1" applyBorder="1" applyAlignment="1">
      <alignment horizontal="left" wrapText="1"/>
    </xf>
    <xf numFmtId="0" fontId="40" fillId="30" borderId="50" xfId="0" applyFont="1" applyFill="1" applyBorder="1"/>
    <xf numFmtId="0" fontId="37" fillId="30" borderId="46" xfId="0" quotePrefix="1" applyFont="1" applyFill="1" applyBorder="1"/>
    <xf numFmtId="0" fontId="37" fillId="33" borderId="46" xfId="0" applyFont="1" applyFill="1" applyBorder="1" applyAlignment="1">
      <alignment horizontal="left" wrapText="1"/>
    </xf>
    <xf numFmtId="0" fontId="40" fillId="30" borderId="45" xfId="0" applyFont="1" applyFill="1" applyBorder="1"/>
    <xf numFmtId="0" fontId="37" fillId="30" borderId="46" xfId="0" quotePrefix="1" applyFont="1" applyFill="1" applyBorder="1" applyAlignment="1">
      <alignment horizontal="left"/>
    </xf>
    <xf numFmtId="0" fontId="37" fillId="31" borderId="19" xfId="0" applyFont="1" applyFill="1" applyBorder="1"/>
    <xf numFmtId="0" fontId="37" fillId="30" borderId="46" xfId="0" applyFont="1" applyFill="1" applyBorder="1" applyAlignment="1">
      <alignment horizontal="left"/>
    </xf>
    <xf numFmtId="0" fontId="41" fillId="30" borderId="46" xfId="44" applyFont="1" applyFill="1" applyBorder="1" applyAlignment="1" applyProtection="1">
      <alignment vertical="top" wrapText="1"/>
    </xf>
    <xf numFmtId="0" fontId="41" fillId="33" borderId="46" xfId="44" applyFont="1" applyFill="1" applyBorder="1" applyAlignment="1" applyProtection="1">
      <alignment vertical="top" wrapText="1"/>
    </xf>
    <xf numFmtId="0" fontId="37" fillId="31" borderId="48" xfId="0" applyFont="1" applyFill="1" applyBorder="1"/>
    <xf numFmtId="0" fontId="37" fillId="31" borderId="46" xfId="0" applyFont="1" applyFill="1" applyBorder="1"/>
    <xf numFmtId="0" fontId="37" fillId="31" borderId="46" xfId="0" applyFont="1" applyFill="1" applyBorder="1" applyAlignment="1">
      <alignment wrapText="1"/>
    </xf>
    <xf numFmtId="0" fontId="37" fillId="32" borderId="46" xfId="0" applyFont="1" applyFill="1" applyBorder="1"/>
    <xf numFmtId="0" fontId="37" fillId="32" borderId="46" xfId="0" applyFont="1" applyFill="1" applyBorder="1" applyAlignment="1">
      <alignment wrapText="1"/>
    </xf>
    <xf numFmtId="0" fontId="54" fillId="30" borderId="46" xfId="0" applyFont="1" applyFill="1" applyBorder="1" applyAlignment="1">
      <alignment horizontal="left"/>
    </xf>
    <xf numFmtId="0" fontId="40" fillId="30" borderId="51" xfId="0" applyFont="1" applyFill="1" applyBorder="1"/>
    <xf numFmtId="0" fontId="37" fillId="30" borderId="52" xfId="0" applyFont="1" applyFill="1" applyBorder="1" applyAlignment="1">
      <alignment horizontal="left"/>
    </xf>
    <xf numFmtId="0" fontId="37" fillId="33" borderId="52" xfId="0" applyFont="1" applyFill="1" applyBorder="1" applyAlignment="1">
      <alignment horizontal="left" wrapText="1"/>
    </xf>
    <xf numFmtId="0" fontId="54" fillId="34" borderId="43" xfId="0" applyFont="1" applyFill="1" applyBorder="1" applyAlignment="1">
      <alignment horizontal="left" wrapText="1"/>
    </xf>
    <xf numFmtId="0" fontId="54" fillId="34" borderId="46" xfId="0" applyFont="1" applyFill="1" applyBorder="1"/>
    <xf numFmtId="0" fontId="40" fillId="31" borderId="46" xfId="0" applyFont="1" applyFill="1" applyBorder="1" applyAlignment="1">
      <alignment wrapText="1"/>
    </xf>
    <xf numFmtId="0" fontId="42" fillId="30" borderId="46" xfId="0" applyFont="1" applyFill="1" applyBorder="1"/>
    <xf numFmtId="0" fontId="37" fillId="33" borderId="49" xfId="0" applyFont="1" applyFill="1" applyBorder="1" applyAlignment="1">
      <alignment wrapText="1"/>
    </xf>
    <xf numFmtId="0" fontId="42" fillId="30" borderId="46" xfId="0" quotePrefix="1" applyFont="1" applyFill="1" applyBorder="1"/>
    <xf numFmtId="0" fontId="40" fillId="30" borderId="47" xfId="0" applyFont="1" applyFill="1" applyBorder="1" applyAlignment="1">
      <alignment wrapText="1"/>
    </xf>
    <xf numFmtId="0" fontId="40" fillId="30" borderId="53" xfId="0" applyFont="1" applyFill="1" applyBorder="1"/>
    <xf numFmtId="0" fontId="42" fillId="30" borderId="52" xfId="0" applyFont="1" applyFill="1" applyBorder="1"/>
    <xf numFmtId="0" fontId="54" fillId="34" borderId="45" xfId="0" applyFont="1" applyFill="1" applyBorder="1" applyAlignment="1">
      <alignment wrapText="1"/>
    </xf>
    <xf numFmtId="0" fontId="54" fillId="34" borderId="46" xfId="0" applyFont="1" applyFill="1" applyBorder="1" applyAlignment="1">
      <alignment wrapText="1"/>
    </xf>
    <xf numFmtId="0" fontId="40" fillId="33" borderId="46" xfId="0" applyFont="1" applyFill="1" applyBorder="1" applyAlignment="1">
      <alignment wrapText="1"/>
    </xf>
    <xf numFmtId="0" fontId="54" fillId="34" borderId="45" xfId="0" applyFont="1" applyFill="1" applyBorder="1"/>
    <xf numFmtId="0" fontId="43" fillId="33" borderId="46" xfId="0" applyFont="1" applyFill="1" applyBorder="1" applyAlignment="1">
      <alignment wrapText="1"/>
    </xf>
    <xf numFmtId="0" fontId="54" fillId="34" borderId="51" xfId="0" applyFont="1" applyFill="1" applyBorder="1"/>
    <xf numFmtId="0" fontId="54" fillId="34" borderId="52" xfId="0" applyFont="1" applyFill="1" applyBorder="1"/>
    <xf numFmtId="0" fontId="43" fillId="33" borderId="52" xfId="0" applyFont="1" applyFill="1" applyBorder="1" applyAlignment="1">
      <alignment wrapText="1"/>
    </xf>
    <xf numFmtId="0" fontId="44" fillId="30" borderId="54" xfId="0" quotePrefix="1" applyFont="1" applyFill="1" applyBorder="1" applyAlignment="1">
      <alignment horizontal="left" wrapText="1"/>
    </xf>
    <xf numFmtId="0" fontId="45" fillId="30" borderId="15" xfId="0" applyFont="1" applyFill="1" applyBorder="1" applyAlignment="1">
      <alignment horizontal="left" wrapText="1"/>
    </xf>
    <xf numFmtId="0" fontId="46" fillId="30" borderId="30" xfId="0" quotePrefix="1" applyFont="1" applyFill="1" applyBorder="1" applyAlignment="1">
      <alignment horizontal="left" wrapText="1"/>
    </xf>
    <xf numFmtId="0" fontId="47" fillId="30" borderId="19" xfId="0" applyFont="1" applyFill="1" applyBorder="1" applyAlignment="1">
      <alignment wrapText="1"/>
    </xf>
    <xf numFmtId="0" fontId="41" fillId="30" borderId="19" xfId="44" applyFont="1" applyFill="1" applyBorder="1" applyAlignment="1" applyProtection="1">
      <alignment horizontal="left" wrapText="1"/>
    </xf>
    <xf numFmtId="0" fontId="47" fillId="30" borderId="19" xfId="0" applyFont="1" applyFill="1" applyBorder="1" applyAlignment="1">
      <alignment vertical="top" wrapText="1"/>
    </xf>
    <xf numFmtId="0" fontId="48" fillId="30" borderId="19" xfId="0" applyFont="1" applyFill="1" applyBorder="1" applyAlignment="1">
      <alignment horizontal="left" vertical="top" wrapText="1"/>
    </xf>
    <xf numFmtId="0" fontId="55" fillId="32" borderId="30" xfId="0" applyFont="1" applyFill="1" applyBorder="1" applyAlignment="1">
      <alignment horizontal="left" wrapText="1"/>
    </xf>
    <xf numFmtId="0" fontId="55" fillId="32" borderId="19" xfId="0" applyFont="1" applyFill="1" applyBorder="1" applyAlignment="1">
      <alignment horizontal="left" wrapText="1"/>
    </xf>
    <xf numFmtId="0" fontId="44" fillId="30" borderId="30" xfId="0" quotePrefix="1" applyFont="1" applyFill="1" applyBorder="1" applyAlignment="1">
      <alignment horizontal="left" wrapText="1"/>
    </xf>
    <xf numFmtId="0" fontId="44" fillId="30" borderId="19" xfId="0" applyFont="1" applyFill="1" applyBorder="1" applyAlignment="1">
      <alignment horizontal="left" wrapText="1"/>
    </xf>
    <xf numFmtId="0" fontId="46" fillId="30" borderId="19" xfId="55" quotePrefix="1" applyFont="1" applyFill="1" applyBorder="1" applyAlignment="1">
      <alignment horizontal="left" wrapText="1"/>
    </xf>
    <xf numFmtId="0" fontId="41" fillId="30" borderId="19" xfId="44" quotePrefix="1" applyFont="1" applyFill="1" applyBorder="1" applyAlignment="1" applyProtection="1">
      <alignment horizontal="left" wrapText="1"/>
    </xf>
    <xf numFmtId="0" fontId="56" fillId="32" borderId="19" xfId="0" applyFont="1" applyFill="1" applyBorder="1" applyAlignment="1">
      <alignment horizontal="left" wrapText="1"/>
    </xf>
    <xf numFmtId="0" fontId="45" fillId="30" borderId="19" xfId="0" applyFont="1" applyFill="1" applyBorder="1" applyAlignment="1">
      <alignment horizontal="left" wrapText="1"/>
    </xf>
    <xf numFmtId="0" fontId="45" fillId="32" borderId="30" xfId="0" applyFont="1" applyFill="1" applyBorder="1" applyAlignment="1">
      <alignment horizontal="left" wrapText="1"/>
    </xf>
    <xf numFmtId="0" fontId="45" fillId="32" borderId="19" xfId="0" applyFont="1" applyFill="1" applyBorder="1" applyAlignment="1">
      <alignment horizontal="left" wrapText="1"/>
    </xf>
    <xf numFmtId="0" fontId="44" fillId="30" borderId="19" xfId="55" applyFont="1" applyFill="1" applyBorder="1" applyAlignment="1">
      <alignment horizontal="left" wrapText="1"/>
    </xf>
    <xf numFmtId="0" fontId="46" fillId="30" borderId="55" xfId="0" quotePrefix="1" applyFont="1" applyFill="1" applyBorder="1" applyAlignment="1">
      <alignment horizontal="left" wrapText="1"/>
    </xf>
    <xf numFmtId="0" fontId="46" fillId="30" borderId="23" xfId="55" quotePrefix="1" applyFont="1" applyFill="1" applyBorder="1" applyAlignment="1">
      <alignment horizontal="left" wrapText="1"/>
    </xf>
    <xf numFmtId="0" fontId="37" fillId="30" borderId="26" xfId="0" applyFont="1" applyFill="1" applyBorder="1"/>
    <xf numFmtId="0" fontId="37" fillId="30" borderId="26" xfId="0" quotePrefix="1" applyFont="1" applyFill="1" applyBorder="1" applyAlignment="1">
      <alignment horizontal="left"/>
    </xf>
    <xf numFmtId="0" fontId="37" fillId="30" borderId="57" xfId="0" applyFont="1" applyFill="1" applyBorder="1"/>
    <xf numFmtId="0" fontId="37" fillId="30" borderId="0" xfId="0" applyFont="1" applyFill="1" applyAlignment="1">
      <alignment horizontal="left"/>
    </xf>
    <xf numFmtId="0" fontId="37" fillId="30" borderId="44" xfId="0" applyFont="1" applyFill="1" applyBorder="1"/>
    <xf numFmtId="0" fontId="37" fillId="33" borderId="27" xfId="0" applyFont="1" applyFill="1" applyBorder="1" applyAlignment="1">
      <alignment horizontal="left"/>
    </xf>
    <xf numFmtId="0" fontId="37" fillId="33" borderId="27" xfId="0" applyFont="1" applyFill="1" applyBorder="1"/>
    <xf numFmtId="0" fontId="37" fillId="31" borderId="30" xfId="0" applyFont="1" applyFill="1" applyBorder="1"/>
    <xf numFmtId="170" fontId="37" fillId="33" borderId="27" xfId="0" applyNumberFormat="1" applyFont="1" applyFill="1" applyBorder="1" applyAlignment="1">
      <alignment horizontal="left"/>
    </xf>
    <xf numFmtId="169" fontId="37" fillId="33" borderId="27" xfId="0" applyNumberFormat="1" applyFont="1" applyFill="1" applyBorder="1" applyAlignment="1">
      <alignment horizontal="left"/>
    </xf>
    <xf numFmtId="0" fontId="37" fillId="30" borderId="28" xfId="0" applyFont="1" applyFill="1" applyBorder="1"/>
    <xf numFmtId="0" fontId="37" fillId="33" borderId="29" xfId="0" applyFont="1" applyFill="1" applyBorder="1" applyAlignment="1">
      <alignment horizontal="left"/>
    </xf>
    <xf numFmtId="0" fontId="54" fillId="30" borderId="0" xfId="0" applyFont="1" applyFill="1"/>
    <xf numFmtId="0" fontId="57" fillId="0" borderId="0" xfId="55" applyFont="1" applyProtection="1">
      <protection locked="0"/>
    </xf>
    <xf numFmtId="0" fontId="58" fillId="0" borderId="0" xfId="55" applyFont="1" applyProtection="1">
      <protection locked="0"/>
    </xf>
    <xf numFmtId="172" fontId="57" fillId="0" borderId="0" xfId="55" applyNumberFormat="1" applyFont="1" applyProtection="1">
      <protection locked="0"/>
    </xf>
    <xf numFmtId="0" fontId="57" fillId="0" borderId="0" xfId="55" applyFont="1" applyAlignment="1" applyProtection="1">
      <alignment horizontal="center"/>
      <protection locked="0"/>
    </xf>
    <xf numFmtId="0" fontId="59" fillId="0" borderId="0" xfId="44" applyFont="1" applyAlignment="1" applyProtection="1">
      <protection locked="0"/>
    </xf>
    <xf numFmtId="0" fontId="60" fillId="0" borderId="0" xfId="55" applyFont="1" applyProtection="1">
      <protection locked="0"/>
    </xf>
    <xf numFmtId="0" fontId="57" fillId="0" borderId="0" xfId="55" applyFont="1" applyAlignment="1" applyProtection="1">
      <alignment horizontal="left"/>
      <protection locked="0"/>
    </xf>
    <xf numFmtId="0" fontId="57" fillId="0" borderId="0" xfId="55" applyFont="1" applyAlignment="1" applyProtection="1">
      <alignment horizontal="centerContinuous"/>
      <protection locked="0"/>
    </xf>
    <xf numFmtId="0" fontId="63" fillId="0" borderId="0" xfId="0" applyFont="1" applyAlignment="1">
      <alignment horizontal="center"/>
    </xf>
    <xf numFmtId="0" fontId="57" fillId="30" borderId="24" xfId="55" applyFont="1" applyFill="1" applyBorder="1" applyAlignment="1" applyProtection="1">
      <alignment horizontal="center"/>
      <protection locked="0"/>
    </xf>
    <xf numFmtId="173" fontId="57" fillId="30" borderId="24" xfId="30" applyNumberFormat="1" applyFont="1" applyFill="1" applyBorder="1" applyAlignment="1" applyProtection="1">
      <alignment horizontal="center"/>
      <protection locked="0"/>
    </xf>
    <xf numFmtId="43" fontId="57" fillId="30" borderId="24" xfId="29" applyFont="1" applyFill="1" applyBorder="1" applyAlignment="1" applyProtection="1">
      <alignment horizontal="center"/>
      <protection locked="0"/>
    </xf>
    <xf numFmtId="0" fontId="64" fillId="0" borderId="25" xfId="55" applyFont="1" applyBorder="1" applyAlignment="1" applyProtection="1">
      <alignment horizontal="center"/>
      <protection locked="0"/>
    </xf>
    <xf numFmtId="172" fontId="65" fillId="30" borderId="61" xfId="55" applyNumberFormat="1" applyFont="1" applyFill="1" applyBorder="1" applyAlignment="1" applyProtection="1">
      <alignment horizontal="center"/>
      <protection locked="0"/>
    </xf>
    <xf numFmtId="0" fontId="65" fillId="0" borderId="43" xfId="55" applyFont="1" applyBorder="1" applyAlignment="1" applyProtection="1">
      <alignment horizontal="center"/>
      <protection locked="0"/>
    </xf>
    <xf numFmtId="0" fontId="65" fillId="0" borderId="45" xfId="55" applyFont="1" applyBorder="1" applyAlignment="1" applyProtection="1">
      <alignment horizontal="center"/>
      <protection locked="0"/>
    </xf>
    <xf numFmtId="0" fontId="57" fillId="30" borderId="20" xfId="55" applyFont="1" applyFill="1" applyBorder="1" applyAlignment="1" applyProtection="1">
      <alignment horizontal="center"/>
      <protection locked="0"/>
    </xf>
    <xf numFmtId="173" fontId="57" fillId="30" borderId="20" xfId="30" applyNumberFormat="1" applyFont="1" applyFill="1" applyBorder="1" applyAlignment="1" applyProtection="1">
      <alignment horizontal="center"/>
      <protection locked="0"/>
    </xf>
    <xf numFmtId="43" fontId="57" fillId="30" borderId="20" xfId="29" applyFont="1" applyFill="1" applyBorder="1" applyAlignment="1" applyProtection="1">
      <alignment horizontal="center"/>
      <protection locked="0"/>
    </xf>
    <xf numFmtId="0" fontId="64" fillId="0" borderId="67" xfId="55" applyFont="1" applyBorder="1" applyAlignment="1" applyProtection="1">
      <alignment horizontal="center"/>
      <protection locked="0"/>
    </xf>
    <xf numFmtId="172" fontId="65" fillId="30" borderId="68" xfId="55" applyNumberFormat="1" applyFont="1" applyFill="1" applyBorder="1" applyAlignment="1" applyProtection="1">
      <alignment horizontal="center"/>
      <protection locked="0"/>
    </xf>
    <xf numFmtId="0" fontId="65" fillId="0" borderId="51" xfId="55" applyFont="1" applyBorder="1" applyAlignment="1" applyProtection="1">
      <alignment horizontal="center"/>
      <protection locked="0"/>
    </xf>
    <xf numFmtId="0" fontId="57" fillId="0" borderId="0" xfId="55" quotePrefix="1" applyFont="1" applyAlignment="1">
      <alignment horizontal="left"/>
    </xf>
    <xf numFmtId="0" fontId="57" fillId="0" borderId="0" xfId="55" applyFont="1"/>
    <xf numFmtId="172" fontId="57" fillId="0" borderId="0" xfId="55" applyNumberFormat="1" applyFont="1"/>
    <xf numFmtId="0" fontId="57" fillId="0" borderId="0" xfId="55" applyFont="1" applyAlignment="1">
      <alignment horizontal="center"/>
    </xf>
    <xf numFmtId="0" fontId="0" fillId="0" borderId="30" xfId="0" applyBorder="1"/>
    <xf numFmtId="0" fontId="66" fillId="0" borderId="0" xfId="55" applyFont="1" applyProtection="1">
      <protection locked="0"/>
    </xf>
    <xf numFmtId="0" fontId="0" fillId="0" borderId="19" xfId="0" applyBorder="1"/>
    <xf numFmtId="172" fontId="58" fillId="0" borderId="0" xfId="55" applyNumberFormat="1" applyFont="1"/>
    <xf numFmtId="172" fontId="67" fillId="0" borderId="30" xfId="55" applyNumberFormat="1" applyFont="1" applyBorder="1" applyProtection="1">
      <protection locked="0"/>
    </xf>
    <xf numFmtId="0" fontId="68" fillId="0" borderId="30" xfId="55" applyFont="1" applyBorder="1"/>
    <xf numFmtId="0" fontId="68" fillId="0" borderId="0" xfId="55" applyFont="1"/>
    <xf numFmtId="0" fontId="68" fillId="0" borderId="19" xfId="55" applyFont="1" applyBorder="1"/>
    <xf numFmtId="0" fontId="68" fillId="0" borderId="30" xfId="55" quotePrefix="1" applyFont="1" applyBorder="1" applyAlignment="1">
      <alignment horizontal="left"/>
    </xf>
    <xf numFmtId="0" fontId="37" fillId="30" borderId="31" xfId="0" applyFont="1" applyFill="1" applyBorder="1"/>
    <xf numFmtId="0" fontId="37" fillId="30" borderId="32" xfId="0" applyFont="1" applyFill="1" applyBorder="1"/>
    <xf numFmtId="0" fontId="72" fillId="29" borderId="0" xfId="67" applyFont="1" applyFill="1"/>
    <xf numFmtId="0" fontId="73" fillId="29" borderId="0" xfId="67" applyFont="1" applyFill="1"/>
    <xf numFmtId="0" fontId="73" fillId="29" borderId="0" xfId="67" applyFont="1" applyFill="1" applyAlignment="1">
      <alignment horizontal="right"/>
    </xf>
    <xf numFmtId="174" fontId="73" fillId="36" borderId="8" xfId="68" applyNumberFormat="1" applyFont="1" applyFill="1" applyBorder="1" applyAlignment="1">
      <alignment horizontal="right"/>
    </xf>
    <xf numFmtId="6" fontId="73" fillId="29" borderId="8" xfId="67" applyNumberFormat="1" applyFont="1" applyFill="1" applyBorder="1" applyAlignment="1">
      <alignment horizontal="right"/>
    </xf>
    <xf numFmtId="6" fontId="73" fillId="29" borderId="8" xfId="67" applyNumberFormat="1" applyFont="1" applyFill="1" applyBorder="1"/>
    <xf numFmtId="0" fontId="73" fillId="0" borderId="8" xfId="67" applyFont="1" applyBorder="1"/>
    <xf numFmtId="0" fontId="74" fillId="29" borderId="0" xfId="67" applyFont="1" applyFill="1"/>
    <xf numFmtId="0" fontId="40" fillId="30" borderId="54" xfId="0" applyFont="1" applyFill="1" applyBorder="1" applyAlignment="1">
      <alignment horizontal="centerContinuous"/>
    </xf>
    <xf numFmtId="0" fontId="40" fillId="30" borderId="59" xfId="0" applyFont="1" applyFill="1" applyBorder="1" applyAlignment="1">
      <alignment horizontal="centerContinuous"/>
    </xf>
    <xf numFmtId="0" fontId="40" fillId="30" borderId="15" xfId="0" applyFont="1" applyFill="1" applyBorder="1" applyAlignment="1">
      <alignment horizontal="centerContinuous"/>
    </xf>
    <xf numFmtId="0" fontId="57" fillId="30" borderId="0" xfId="55" applyFont="1" applyFill="1" applyProtection="1">
      <protection locked="0"/>
    </xf>
    <xf numFmtId="0" fontId="58" fillId="30" borderId="0" xfId="55" applyFont="1" applyFill="1" applyProtection="1">
      <protection locked="0"/>
    </xf>
    <xf numFmtId="172" fontId="57" fillId="30" borderId="0" xfId="55" applyNumberFormat="1" applyFont="1" applyFill="1" applyProtection="1">
      <protection locked="0"/>
    </xf>
    <xf numFmtId="0" fontId="57" fillId="30" borderId="0" xfId="55" applyFont="1" applyFill="1" applyAlignment="1" applyProtection="1">
      <alignment horizontal="center"/>
      <protection locked="0"/>
    </xf>
    <xf numFmtId="0" fontId="0" fillId="30" borderId="0" xfId="0" applyFill="1"/>
    <xf numFmtId="0" fontId="59" fillId="30" borderId="0" xfId="44" applyFont="1" applyFill="1" applyAlignment="1" applyProtection="1">
      <protection locked="0"/>
    </xf>
    <xf numFmtId="0" fontId="57" fillId="30" borderId="0" xfId="55" applyFont="1" applyFill="1" applyAlignment="1" applyProtection="1">
      <alignment horizontal="left"/>
      <protection locked="0"/>
    </xf>
    <xf numFmtId="0" fontId="57" fillId="30" borderId="0" xfId="55" applyFont="1" applyFill="1" applyAlignment="1" applyProtection="1">
      <alignment horizontal="centerContinuous"/>
      <protection locked="0"/>
    </xf>
    <xf numFmtId="172" fontId="62" fillId="30" borderId="0" xfId="55" applyNumberFormat="1" applyFont="1" applyFill="1" applyAlignment="1" applyProtection="1">
      <alignment horizontal="left"/>
      <protection locked="0"/>
    </xf>
    <xf numFmtId="0" fontId="63" fillId="30" borderId="0" xfId="0" applyFont="1" applyFill="1" applyAlignment="1">
      <alignment horizontal="center"/>
    </xf>
    <xf numFmtId="0" fontId="57" fillId="30" borderId="0" xfId="55" quotePrefix="1" applyFont="1" applyFill="1" applyAlignment="1">
      <alignment horizontal="left"/>
    </xf>
    <xf numFmtId="0" fontId="57" fillId="30" borderId="0" xfId="55" applyFont="1" applyFill="1"/>
    <xf numFmtId="172" fontId="57" fillId="30" borderId="0" xfId="55" applyNumberFormat="1" applyFont="1" applyFill="1"/>
    <xf numFmtId="0" fontId="57" fillId="30" borderId="0" xfId="55" applyFont="1" applyFill="1" applyAlignment="1">
      <alignment horizontal="center"/>
    </xf>
    <xf numFmtId="0" fontId="0" fillId="30" borderId="19" xfId="0" applyFill="1" applyBorder="1"/>
    <xf numFmtId="172" fontId="67" fillId="30" borderId="30" xfId="55" applyNumberFormat="1" applyFont="1" applyFill="1" applyBorder="1" applyProtection="1">
      <protection locked="0"/>
    </xf>
    <xf numFmtId="0" fontId="68" fillId="30" borderId="30" xfId="55" applyFont="1" applyFill="1" applyBorder="1"/>
    <xf numFmtId="0" fontId="68" fillId="30" borderId="0" xfId="55" applyFont="1" applyFill="1"/>
    <xf numFmtId="0" fontId="68" fillId="30" borderId="19" xfId="55" applyFont="1" applyFill="1" applyBorder="1"/>
    <xf numFmtId="0" fontId="68" fillId="30" borderId="30" xfId="55" quotePrefix="1" applyFont="1" applyFill="1" applyBorder="1" applyAlignment="1">
      <alignment horizontal="left"/>
    </xf>
    <xf numFmtId="173" fontId="57" fillId="30" borderId="8" xfId="30" applyNumberFormat="1" applyFont="1" applyFill="1" applyBorder="1" applyAlignment="1" applyProtection="1">
      <alignment horizontal="center"/>
      <protection locked="0"/>
    </xf>
    <xf numFmtId="43" fontId="57" fillId="30" borderId="8" xfId="29" applyFont="1" applyFill="1" applyBorder="1" applyAlignment="1" applyProtection="1">
      <alignment horizontal="center"/>
      <protection locked="0"/>
    </xf>
    <xf numFmtId="0" fontId="64" fillId="30" borderId="8" xfId="55" applyFont="1" applyFill="1" applyBorder="1" applyAlignment="1" applyProtection="1">
      <alignment horizontal="center"/>
      <protection locked="0"/>
    </xf>
    <xf numFmtId="172" fontId="65" fillId="30" borderId="8" xfId="55" applyNumberFormat="1" applyFont="1" applyFill="1" applyBorder="1" applyAlignment="1" applyProtection="1">
      <alignment horizontal="center"/>
      <protection locked="0"/>
    </xf>
    <xf numFmtId="0" fontId="57" fillId="30" borderId="26" xfId="55" applyFont="1" applyFill="1" applyBorder="1" applyAlignment="1" applyProtection="1">
      <alignment horizontal="center"/>
      <protection locked="0"/>
    </xf>
    <xf numFmtId="0" fontId="57" fillId="30" borderId="28" xfId="55" applyFont="1" applyFill="1" applyBorder="1" applyAlignment="1" applyProtection="1">
      <alignment horizontal="center"/>
      <protection locked="0"/>
    </xf>
    <xf numFmtId="173" fontId="57" fillId="30" borderId="36" xfId="30" applyNumberFormat="1" applyFont="1" applyFill="1" applyBorder="1" applyAlignment="1" applyProtection="1">
      <alignment horizontal="center"/>
      <protection locked="0"/>
    </xf>
    <xf numFmtId="43" fontId="57" fillId="30" borderId="36" xfId="29" applyFont="1" applyFill="1" applyBorder="1" applyAlignment="1" applyProtection="1">
      <alignment horizontal="center"/>
      <protection locked="0"/>
    </xf>
    <xf numFmtId="0" fontId="64" fillId="30" borderId="36" xfId="55" applyFont="1" applyFill="1" applyBorder="1" applyAlignment="1" applyProtection="1">
      <alignment horizontal="center"/>
      <protection locked="0"/>
    </xf>
    <xf numFmtId="172" fontId="65" fillId="30" borderId="36" xfId="55" applyNumberFormat="1" applyFont="1" applyFill="1" applyBorder="1" applyAlignment="1" applyProtection="1">
      <alignment horizontal="center"/>
      <protection locked="0"/>
    </xf>
    <xf numFmtId="172" fontId="57" fillId="38" borderId="0" xfId="55" applyNumberFormat="1" applyFont="1" applyFill="1" applyAlignment="1" applyProtection="1">
      <alignment horizontal="left"/>
      <protection locked="0"/>
    </xf>
    <xf numFmtId="0" fontId="57" fillId="39" borderId="0" xfId="55" applyFont="1" applyFill="1" applyAlignment="1" applyProtection="1">
      <alignment horizontal="left"/>
      <protection locked="0"/>
    </xf>
    <xf numFmtId="0" fontId="75" fillId="30" borderId="27" xfId="55" applyFont="1" applyFill="1" applyBorder="1" applyAlignment="1" applyProtection="1">
      <alignment horizontal="left"/>
      <protection locked="0"/>
    </xf>
    <xf numFmtId="0" fontId="75" fillId="30" borderId="29" xfId="55" applyFont="1" applyFill="1" applyBorder="1" applyAlignment="1" applyProtection="1">
      <alignment horizontal="left"/>
      <protection locked="0"/>
    </xf>
    <xf numFmtId="173" fontId="57" fillId="30" borderId="35" xfId="30" applyNumberFormat="1" applyFont="1" applyFill="1" applyBorder="1" applyAlignment="1" applyProtection="1">
      <alignment horizontal="center"/>
      <protection locked="0"/>
    </xf>
    <xf numFmtId="43" fontId="57" fillId="30" borderId="35" xfId="29" applyFont="1" applyFill="1" applyBorder="1" applyAlignment="1" applyProtection="1">
      <alignment horizontal="center"/>
      <protection locked="0"/>
    </xf>
    <xf numFmtId="0" fontId="64" fillId="30" borderId="35" xfId="55" applyFont="1" applyFill="1" applyBorder="1" applyAlignment="1" applyProtection="1">
      <alignment horizontal="center"/>
      <protection locked="0"/>
    </xf>
    <xf numFmtId="172" fontId="65" fillId="30" borderId="35" xfId="55" applyNumberFormat="1" applyFont="1" applyFill="1" applyBorder="1" applyAlignment="1" applyProtection="1">
      <alignment horizontal="center"/>
      <protection locked="0"/>
    </xf>
    <xf numFmtId="0" fontId="75" fillId="30" borderId="25" xfId="55" applyFont="1" applyFill="1" applyBorder="1" applyAlignment="1" applyProtection="1">
      <alignment horizontal="left"/>
      <protection locked="0"/>
    </xf>
    <xf numFmtId="170" fontId="37" fillId="33" borderId="74" xfId="0" applyNumberFormat="1" applyFont="1" applyFill="1" applyBorder="1" applyAlignment="1">
      <alignment horizontal="left"/>
    </xf>
    <xf numFmtId="0" fontId="2" fillId="30" borderId="26" xfId="44" applyFill="1" applyBorder="1" applyAlignment="1" applyProtection="1"/>
    <xf numFmtId="0" fontId="2" fillId="30" borderId="28" xfId="44" applyFill="1" applyBorder="1" applyAlignment="1" applyProtection="1"/>
    <xf numFmtId="0" fontId="60" fillId="30" borderId="8" xfId="55" applyFont="1" applyFill="1" applyBorder="1" applyProtection="1">
      <protection locked="0"/>
    </xf>
    <xf numFmtId="0" fontId="61" fillId="30" borderId="8" xfId="0" applyFont="1" applyFill="1" applyBorder="1"/>
    <xf numFmtId="0" fontId="69" fillId="0" borderId="0" xfId="0" applyFont="1"/>
    <xf numFmtId="0" fontId="69" fillId="0" borderId="0" xfId="0" quotePrefix="1" applyFont="1"/>
    <xf numFmtId="0" fontId="37" fillId="32" borderId="56" xfId="0" applyFont="1" applyFill="1" applyBorder="1" applyAlignment="1">
      <alignment horizontal="center"/>
    </xf>
    <xf numFmtId="0" fontId="37" fillId="32" borderId="46" xfId="0" applyFont="1" applyFill="1" applyBorder="1" applyAlignment="1">
      <alignment horizontal="center"/>
    </xf>
    <xf numFmtId="0" fontId="37" fillId="33" borderId="46" xfId="0" applyFont="1" applyFill="1" applyBorder="1" applyAlignment="1">
      <alignment horizontal="left"/>
    </xf>
    <xf numFmtId="0" fontId="40" fillId="30" borderId="58" xfId="0" quotePrefix="1" applyFont="1" applyFill="1" applyBorder="1" applyAlignment="1">
      <alignment horizontal="left"/>
    </xf>
    <xf numFmtId="0" fontId="60" fillId="30" borderId="0" xfId="55" applyFont="1" applyFill="1" applyAlignment="1" applyProtection="1">
      <alignment horizontal="center"/>
      <protection locked="0"/>
    </xf>
    <xf numFmtId="0" fontId="60" fillId="0" borderId="0" xfId="55" applyFont="1" applyAlignment="1" applyProtection="1">
      <alignment horizontal="center"/>
      <protection locked="0"/>
    </xf>
    <xf numFmtId="17" fontId="72" fillId="23" borderId="8" xfId="67" applyNumberFormat="1" applyFont="1" applyFill="1" applyBorder="1" applyAlignment="1">
      <alignment horizontal="center"/>
    </xf>
    <xf numFmtId="0" fontId="40" fillId="30" borderId="31" xfId="0" applyFont="1" applyFill="1" applyBorder="1" applyAlignment="1">
      <alignment horizontal="left"/>
    </xf>
    <xf numFmtId="0" fontId="40" fillId="30" borderId="28" xfId="0" applyFont="1" applyFill="1" applyBorder="1" applyAlignment="1">
      <alignment horizontal="left"/>
    </xf>
    <xf numFmtId="0" fontId="1" fillId="0" borderId="0" xfId="0" applyFont="1"/>
    <xf numFmtId="0" fontId="47" fillId="30" borderId="0" xfId="0" applyFont="1" applyFill="1"/>
    <xf numFmtId="0" fontId="40" fillId="30" borderId="0" xfId="0" applyFont="1" applyFill="1" applyAlignment="1">
      <alignment horizontal="center"/>
    </xf>
    <xf numFmtId="0" fontId="70" fillId="30" borderId="54" xfId="0" applyFont="1" applyFill="1" applyBorder="1" applyAlignment="1">
      <alignment horizontal="left" vertical="center" wrapText="1"/>
    </xf>
    <xf numFmtId="0" fontId="70" fillId="30" borderId="59" xfId="0" applyFont="1" applyFill="1" applyBorder="1" applyAlignment="1">
      <alignment horizontal="left" vertical="center" wrapText="1"/>
    </xf>
    <xf numFmtId="0" fontId="70" fillId="30" borderId="15" xfId="0" applyFont="1" applyFill="1" applyBorder="1" applyAlignment="1">
      <alignment horizontal="left" vertical="center" wrapText="1"/>
    </xf>
    <xf numFmtId="0" fontId="70" fillId="30" borderId="30" xfId="0" applyFont="1" applyFill="1" applyBorder="1" applyAlignment="1">
      <alignment horizontal="left" vertical="center" wrapText="1"/>
    </xf>
    <xf numFmtId="0" fontId="70" fillId="30" borderId="0" xfId="0" applyFont="1" applyFill="1" applyAlignment="1">
      <alignment horizontal="left" vertical="center" wrapText="1"/>
    </xf>
    <xf numFmtId="0" fontId="70" fillId="30" borderId="19" xfId="0" applyFont="1" applyFill="1" applyBorder="1" applyAlignment="1">
      <alignment horizontal="left" vertical="center" wrapText="1"/>
    </xf>
    <xf numFmtId="0" fontId="70" fillId="30" borderId="55" xfId="0" applyFont="1" applyFill="1" applyBorder="1" applyAlignment="1">
      <alignment horizontal="left" vertical="center" wrapText="1"/>
    </xf>
    <xf numFmtId="0" fontId="70" fillId="30" borderId="71" xfId="0" applyFont="1" applyFill="1" applyBorder="1" applyAlignment="1">
      <alignment horizontal="left" vertical="center" wrapText="1"/>
    </xf>
    <xf numFmtId="0" fontId="70" fillId="30" borderId="23" xfId="0" applyFont="1" applyFill="1" applyBorder="1" applyAlignment="1">
      <alignment horizontal="left" vertical="center" wrapText="1"/>
    </xf>
    <xf numFmtId="0" fontId="71" fillId="30" borderId="54" xfId="0" applyFont="1" applyFill="1" applyBorder="1" applyAlignment="1">
      <alignment horizontal="left" vertical="center" wrapText="1"/>
    </xf>
    <xf numFmtId="0" fontId="71" fillId="30" borderId="59" xfId="0" applyFont="1" applyFill="1" applyBorder="1" applyAlignment="1">
      <alignment horizontal="left" vertical="center" wrapText="1"/>
    </xf>
    <xf numFmtId="0" fontId="71" fillId="30" borderId="15" xfId="0" applyFont="1" applyFill="1" applyBorder="1" applyAlignment="1">
      <alignment horizontal="left" vertical="center" wrapText="1"/>
    </xf>
    <xf numFmtId="0" fontId="71" fillId="30" borderId="30" xfId="0" applyFont="1" applyFill="1" applyBorder="1" applyAlignment="1">
      <alignment horizontal="left" vertical="center" wrapText="1"/>
    </xf>
    <xf numFmtId="0" fontId="71" fillId="30" borderId="0" xfId="0" applyFont="1" applyFill="1" applyAlignment="1">
      <alignment horizontal="left" vertical="center" wrapText="1"/>
    </xf>
    <xf numFmtId="0" fontId="71" fillId="30" borderId="19" xfId="0" applyFont="1" applyFill="1" applyBorder="1" applyAlignment="1">
      <alignment horizontal="left" vertical="center" wrapText="1"/>
    </xf>
    <xf numFmtId="0" fontId="71" fillId="30" borderId="55" xfId="0" applyFont="1" applyFill="1" applyBorder="1" applyAlignment="1">
      <alignment horizontal="left" vertical="center" wrapText="1"/>
    </xf>
    <xf numFmtId="0" fontId="71" fillId="30" borderId="71" xfId="0" applyFont="1" applyFill="1" applyBorder="1" applyAlignment="1">
      <alignment horizontal="left" vertical="center" wrapText="1"/>
    </xf>
    <xf numFmtId="0" fontId="71" fillId="30" borderId="23" xfId="0" applyFont="1" applyFill="1" applyBorder="1" applyAlignment="1">
      <alignment horizontal="left" vertical="center" wrapText="1"/>
    </xf>
    <xf numFmtId="0" fontId="37" fillId="30" borderId="8" xfId="0" quotePrefix="1" applyFont="1" applyFill="1" applyBorder="1" applyAlignment="1" applyProtection="1">
      <alignment horizontal="left" vertical="center" wrapText="1"/>
      <protection locked="0" hidden="1"/>
    </xf>
    <xf numFmtId="0" fontId="40" fillId="30" borderId="65" xfId="0" applyFont="1" applyFill="1" applyBorder="1" applyAlignment="1">
      <alignment horizontal="left" vertical="center" wrapText="1"/>
    </xf>
    <xf numFmtId="0" fontId="40" fillId="30" borderId="66" xfId="0" applyFont="1" applyFill="1" applyBorder="1" applyAlignment="1">
      <alignment horizontal="left" vertical="center" wrapText="1"/>
    </xf>
    <xf numFmtId="0" fontId="40" fillId="30" borderId="46" xfId="0" applyFont="1" applyFill="1" applyBorder="1" applyAlignment="1">
      <alignment horizontal="left" vertical="center" wrapText="1"/>
    </xf>
    <xf numFmtId="0" fontId="37" fillId="32" borderId="56" xfId="0" applyFont="1" applyFill="1" applyBorder="1" applyAlignment="1">
      <alignment horizontal="left"/>
    </xf>
    <xf numFmtId="0" fontId="37" fillId="32" borderId="46" xfId="0" applyFont="1" applyFill="1" applyBorder="1" applyAlignment="1">
      <alignment horizontal="left"/>
    </xf>
    <xf numFmtId="0" fontId="37" fillId="30" borderId="8" xfId="0" applyFont="1" applyFill="1" applyBorder="1" applyAlignment="1" applyProtection="1">
      <alignment horizontal="left" vertical="center" wrapText="1"/>
      <protection locked="0"/>
    </xf>
    <xf numFmtId="0" fontId="37" fillId="30" borderId="54" xfId="0" quotePrefix="1" applyFont="1" applyFill="1" applyBorder="1" applyAlignment="1">
      <alignment horizontal="left" vertical="center" wrapText="1"/>
    </xf>
    <xf numFmtId="0" fontId="37" fillId="30" borderId="59" xfId="0" applyFont="1" applyFill="1" applyBorder="1" applyAlignment="1">
      <alignment horizontal="justify" vertical="center" wrapText="1"/>
    </xf>
    <xf numFmtId="0" fontId="37" fillId="30" borderId="15" xfId="0" applyFont="1" applyFill="1" applyBorder="1" applyAlignment="1">
      <alignment horizontal="justify" vertical="center" wrapText="1"/>
    </xf>
    <xf numFmtId="0" fontId="37" fillId="30" borderId="30" xfId="0" applyFont="1" applyFill="1" applyBorder="1" applyAlignment="1">
      <alignment horizontal="justify" vertical="center" wrapText="1"/>
    </xf>
    <xf numFmtId="0" fontId="37" fillId="30" borderId="0" xfId="0" applyFont="1" applyFill="1" applyAlignment="1">
      <alignment horizontal="justify" vertical="center" wrapText="1"/>
    </xf>
    <xf numFmtId="0" fontId="37" fillId="30" borderId="19" xfId="0" applyFont="1" applyFill="1" applyBorder="1" applyAlignment="1">
      <alignment horizontal="justify" vertical="center" wrapText="1"/>
    </xf>
    <xf numFmtId="0" fontId="37" fillId="30" borderId="55" xfId="0" applyFont="1" applyFill="1" applyBorder="1" applyAlignment="1">
      <alignment horizontal="justify" vertical="center" wrapText="1"/>
    </xf>
    <xf numFmtId="0" fontId="37" fillId="30" borderId="71" xfId="0" applyFont="1" applyFill="1" applyBorder="1" applyAlignment="1">
      <alignment horizontal="justify" vertical="center" wrapText="1"/>
    </xf>
    <xf numFmtId="0" fontId="37" fillId="30" borderId="23" xfId="0" applyFont="1" applyFill="1" applyBorder="1" applyAlignment="1">
      <alignment horizontal="justify" vertical="center" wrapText="1"/>
    </xf>
    <xf numFmtId="0" fontId="37" fillId="32" borderId="62" xfId="0" applyFont="1" applyFill="1" applyBorder="1" applyAlignment="1">
      <alignment horizontal="left"/>
    </xf>
    <xf numFmtId="0" fontId="37" fillId="32" borderId="52" xfId="0" applyFont="1" applyFill="1" applyBorder="1" applyAlignment="1">
      <alignment horizontal="left"/>
    </xf>
    <xf numFmtId="0" fontId="37" fillId="32" borderId="69" xfId="0" applyFont="1" applyFill="1" applyBorder="1" applyAlignment="1">
      <alignment horizontal="center"/>
    </xf>
    <xf numFmtId="0" fontId="37" fillId="32" borderId="49" xfId="0" applyFont="1" applyFill="1" applyBorder="1" applyAlignment="1">
      <alignment horizontal="center"/>
    </xf>
    <xf numFmtId="0" fontId="40" fillId="30" borderId="30" xfId="0" applyFont="1" applyFill="1" applyBorder="1" applyAlignment="1">
      <alignment horizontal="left" vertical="center" wrapText="1"/>
    </xf>
    <xf numFmtId="0" fontId="40" fillId="30" borderId="0" xfId="0" quotePrefix="1" applyFont="1" applyFill="1" applyAlignment="1">
      <alignment horizontal="justify" vertical="center" wrapText="1"/>
    </xf>
    <xf numFmtId="0" fontId="40" fillId="30" borderId="19" xfId="0" quotePrefix="1" applyFont="1" applyFill="1" applyBorder="1" applyAlignment="1">
      <alignment horizontal="justify" vertical="center" wrapText="1"/>
    </xf>
    <xf numFmtId="0" fontId="40" fillId="30" borderId="63" xfId="0" quotePrefix="1" applyFont="1" applyFill="1" applyBorder="1" applyAlignment="1">
      <alignment horizontal="justify" vertical="center" wrapText="1"/>
    </xf>
    <xf numFmtId="0" fontId="40" fillId="30" borderId="64" xfId="0" quotePrefix="1" applyFont="1" applyFill="1" applyBorder="1" applyAlignment="1">
      <alignment horizontal="justify" vertical="center" wrapText="1"/>
    </xf>
    <xf numFmtId="0" fontId="40" fillId="30" borderId="70" xfId="0" quotePrefix="1" applyFont="1" applyFill="1" applyBorder="1" applyAlignment="1">
      <alignment horizontal="justify" vertical="center" wrapText="1"/>
    </xf>
    <xf numFmtId="0" fontId="37" fillId="32" borderId="56" xfId="0" applyFont="1" applyFill="1" applyBorder="1" applyAlignment="1">
      <alignment horizontal="center"/>
    </xf>
    <xf numFmtId="0" fontId="37" fillId="32" borderId="46" xfId="0" applyFont="1" applyFill="1" applyBorder="1" applyAlignment="1">
      <alignment horizontal="center"/>
    </xf>
    <xf numFmtId="0" fontId="54" fillId="30" borderId="54" xfId="0" applyFont="1" applyFill="1" applyBorder="1" applyAlignment="1">
      <alignment horizontal="justify" vertical="center" wrapText="1"/>
    </xf>
    <xf numFmtId="0" fontId="40" fillId="30" borderId="76" xfId="0" applyFont="1" applyFill="1" applyBorder="1" applyAlignment="1">
      <alignment horizontal="left"/>
    </xf>
    <xf numFmtId="0" fontId="40" fillId="30" borderId="42" xfId="0" applyFont="1" applyFill="1" applyBorder="1" applyAlignment="1">
      <alignment horizontal="left"/>
    </xf>
    <xf numFmtId="0" fontId="37" fillId="33" borderId="62" xfId="0" applyFont="1" applyFill="1" applyBorder="1" applyAlignment="1">
      <alignment horizontal="left"/>
    </xf>
    <xf numFmtId="0" fontId="37" fillId="33" borderId="52" xfId="0" applyFont="1" applyFill="1" applyBorder="1" applyAlignment="1">
      <alignment horizontal="left"/>
    </xf>
    <xf numFmtId="0" fontId="37" fillId="33" borderId="75" xfId="0" applyFont="1" applyFill="1" applyBorder="1" applyAlignment="1">
      <alignment horizontal="left"/>
    </xf>
    <xf numFmtId="0" fontId="37" fillId="33" borderId="44" xfId="0" applyFont="1" applyFill="1" applyBorder="1" applyAlignment="1">
      <alignment horizontal="left"/>
    </xf>
    <xf numFmtId="0" fontId="37" fillId="32" borderId="75" xfId="0" applyFont="1" applyFill="1" applyBorder="1" applyAlignment="1">
      <alignment horizontal="left"/>
    </xf>
    <xf numFmtId="0" fontId="37" fillId="32" borderId="44" xfId="0" applyFont="1" applyFill="1" applyBorder="1" applyAlignment="1">
      <alignment horizontal="left"/>
    </xf>
    <xf numFmtId="0" fontId="37" fillId="30" borderId="0" xfId="0" applyFont="1" applyFill="1" applyAlignment="1">
      <alignment horizontal="left"/>
    </xf>
    <xf numFmtId="0" fontId="40" fillId="30" borderId="41" xfId="0" quotePrefix="1" applyFont="1" applyFill="1" applyBorder="1" applyAlignment="1">
      <alignment horizontal="center" wrapText="1"/>
    </xf>
    <xf numFmtId="0" fontId="40" fillId="30" borderId="42" xfId="0" applyFont="1" applyFill="1" applyBorder="1" applyAlignment="1">
      <alignment horizontal="center" wrapText="1"/>
    </xf>
    <xf numFmtId="0" fontId="40" fillId="32" borderId="54" xfId="0" applyFont="1" applyFill="1" applyBorder="1" applyAlignment="1">
      <alignment horizontal="left" wrapText="1"/>
    </xf>
    <xf numFmtId="0" fontId="40" fillId="32" borderId="59" xfId="0" applyFont="1" applyFill="1" applyBorder="1" applyAlignment="1">
      <alignment horizontal="left" wrapText="1"/>
    </xf>
    <xf numFmtId="0" fontId="40" fillId="32" borderId="15" xfId="0" applyFont="1" applyFill="1" applyBorder="1" applyAlignment="1">
      <alignment horizontal="left" wrapText="1"/>
    </xf>
    <xf numFmtId="0" fontId="40" fillId="30" borderId="54" xfId="0" quotePrefix="1" applyFont="1" applyFill="1" applyBorder="1" applyAlignment="1">
      <alignment horizontal="center" wrapText="1"/>
    </xf>
    <xf numFmtId="0" fontId="40" fillId="30" borderId="59" xfId="0" applyFont="1" applyFill="1" applyBorder="1" applyAlignment="1">
      <alignment horizontal="center" wrapText="1"/>
    </xf>
    <xf numFmtId="0" fontId="40" fillId="30" borderId="15" xfId="0" applyFont="1" applyFill="1" applyBorder="1" applyAlignment="1">
      <alignment horizontal="center" wrapText="1"/>
    </xf>
    <xf numFmtId="0" fontId="40" fillId="32" borderId="54" xfId="0" quotePrefix="1" applyFont="1" applyFill="1" applyBorder="1" applyAlignment="1">
      <alignment horizontal="left" wrapText="1"/>
    </xf>
    <xf numFmtId="43" fontId="37" fillId="30" borderId="36" xfId="29" applyFont="1" applyFill="1" applyBorder="1" applyAlignment="1">
      <alignment horizontal="left"/>
    </xf>
    <xf numFmtId="43" fontId="37" fillId="30" borderId="29" xfId="29" applyFont="1" applyFill="1" applyBorder="1" applyAlignment="1">
      <alignment horizontal="left"/>
    </xf>
    <xf numFmtId="43" fontId="37" fillId="30" borderId="73" xfId="29" applyFont="1" applyFill="1" applyBorder="1" applyAlignment="1">
      <alignment horizontal="left"/>
    </xf>
    <xf numFmtId="43" fontId="37" fillId="30" borderId="74" xfId="29" applyFont="1" applyFill="1" applyBorder="1" applyAlignment="1">
      <alignment horizontal="left"/>
    </xf>
    <xf numFmtId="0" fontId="73" fillId="29" borderId="0" xfId="67" applyFont="1" applyFill="1" applyAlignment="1">
      <alignment horizontal="left"/>
    </xf>
    <xf numFmtId="0" fontId="60" fillId="30" borderId="0" xfId="55" applyFont="1" applyFill="1" applyAlignment="1" applyProtection="1">
      <alignment horizontal="center"/>
      <protection locked="0"/>
    </xf>
    <xf numFmtId="0" fontId="61" fillId="37" borderId="31" xfId="55" applyFont="1" applyFill="1" applyBorder="1" applyAlignment="1" applyProtection="1">
      <alignment horizontal="center" vertical="center"/>
      <protection locked="0"/>
    </xf>
    <xf numFmtId="0" fontId="61" fillId="37" borderId="26" xfId="55" applyFont="1" applyFill="1" applyBorder="1" applyAlignment="1" applyProtection="1">
      <alignment horizontal="center" vertical="center"/>
      <protection locked="0"/>
    </xf>
    <xf numFmtId="0" fontId="61" fillId="37" borderId="28" xfId="55" applyFont="1" applyFill="1" applyBorder="1" applyAlignment="1" applyProtection="1">
      <alignment horizontal="center" vertical="center"/>
      <protection locked="0"/>
    </xf>
    <xf numFmtId="0" fontId="61" fillId="37" borderId="73" xfId="55" applyFont="1" applyFill="1" applyBorder="1" applyAlignment="1" applyProtection="1">
      <alignment horizontal="center" vertical="center" wrapText="1"/>
      <protection locked="0"/>
    </xf>
    <xf numFmtId="0" fontId="61" fillId="37" borderId="8" xfId="55" applyFont="1" applyFill="1" applyBorder="1" applyAlignment="1" applyProtection="1">
      <alignment horizontal="center" vertical="center" wrapText="1"/>
      <protection locked="0"/>
    </xf>
    <xf numFmtId="0" fontId="61" fillId="37" borderId="36" xfId="55" applyFont="1" applyFill="1" applyBorder="1" applyAlignment="1" applyProtection="1">
      <alignment horizontal="center" vertical="center" wrapText="1"/>
      <protection locked="0"/>
    </xf>
    <xf numFmtId="172" fontId="61" fillId="37" borderId="73" xfId="55" applyNumberFormat="1" applyFont="1" applyFill="1" applyBorder="1" applyAlignment="1" applyProtection="1">
      <alignment horizontal="center" vertical="center"/>
      <protection locked="0"/>
    </xf>
    <xf numFmtId="172" fontId="61" fillId="37" borderId="8" xfId="55" applyNumberFormat="1" applyFont="1" applyFill="1" applyBorder="1" applyAlignment="1" applyProtection="1">
      <alignment horizontal="center" vertical="center"/>
      <protection locked="0"/>
    </xf>
    <xf numFmtId="172" fontId="61" fillId="37" borderId="36" xfId="55" applyNumberFormat="1" applyFont="1" applyFill="1" applyBorder="1" applyAlignment="1" applyProtection="1">
      <alignment horizontal="center" vertical="center"/>
      <protection locked="0"/>
    </xf>
    <xf numFmtId="172" fontId="61" fillId="37" borderId="74" xfId="55" applyNumberFormat="1" applyFont="1" applyFill="1" applyBorder="1" applyAlignment="1" applyProtection="1">
      <alignment horizontal="center" vertical="center"/>
      <protection locked="0"/>
    </xf>
    <xf numFmtId="172" fontId="61" fillId="37" borderId="27" xfId="55" applyNumberFormat="1" applyFont="1" applyFill="1" applyBorder="1" applyAlignment="1" applyProtection="1">
      <alignment horizontal="center" vertical="center"/>
      <protection locked="0"/>
    </xf>
    <xf numFmtId="172" fontId="61" fillId="37" borderId="29" xfId="55" applyNumberFormat="1" applyFont="1" applyFill="1" applyBorder="1" applyAlignment="1" applyProtection="1">
      <alignment horizontal="center" vertical="center"/>
      <protection locked="0"/>
    </xf>
    <xf numFmtId="0" fontId="69" fillId="30" borderId="41" xfId="55" quotePrefix="1" applyFont="1" applyFill="1" applyBorder="1" applyAlignment="1">
      <alignment horizontal="center"/>
    </xf>
    <xf numFmtId="0" fontId="69" fillId="30" borderId="72" xfId="55" quotePrefix="1" applyFont="1" applyFill="1" applyBorder="1" applyAlignment="1">
      <alignment horizontal="center"/>
    </xf>
    <xf numFmtId="0" fontId="69" fillId="30" borderId="42" xfId="55" quotePrefix="1" applyFont="1" applyFill="1" applyBorder="1" applyAlignment="1">
      <alignment horizontal="center"/>
    </xf>
    <xf numFmtId="0" fontId="66" fillId="30" borderId="30" xfId="55" applyFont="1" applyFill="1" applyBorder="1" applyAlignment="1">
      <alignment horizontal="left" wrapText="1"/>
    </xf>
    <xf numFmtId="0" fontId="66" fillId="30" borderId="0" xfId="55" applyFont="1" applyFill="1" applyAlignment="1">
      <alignment horizontal="left" wrapText="1"/>
    </xf>
    <xf numFmtId="0" fontId="66" fillId="30" borderId="19" xfId="55" applyFont="1" applyFill="1" applyBorder="1" applyAlignment="1">
      <alignment horizontal="left" wrapText="1"/>
    </xf>
    <xf numFmtId="0" fontId="68" fillId="30" borderId="30" xfId="55" applyFont="1" applyFill="1" applyBorder="1" applyAlignment="1">
      <alignment horizontal="left" wrapText="1"/>
    </xf>
    <xf numFmtId="0" fontId="68" fillId="30" borderId="0" xfId="55" applyFont="1" applyFill="1" applyAlignment="1">
      <alignment horizontal="left" wrapText="1"/>
    </xf>
    <xf numFmtId="0" fontId="68" fillId="30" borderId="19" xfId="55" applyFont="1" applyFill="1" applyBorder="1" applyAlignment="1">
      <alignment horizontal="left" wrapText="1"/>
    </xf>
    <xf numFmtId="0" fontId="68" fillId="30" borderId="30" xfId="55" applyFont="1" applyFill="1" applyBorder="1" applyAlignment="1">
      <alignment horizontal="left" vertical="top" wrapText="1"/>
    </xf>
    <xf numFmtId="0" fontId="68" fillId="30" borderId="0" xfId="55" applyFont="1" applyFill="1" applyAlignment="1">
      <alignment horizontal="left" vertical="top" wrapText="1"/>
    </xf>
    <xf numFmtId="0" fontId="68" fillId="30" borderId="19" xfId="55" applyFont="1" applyFill="1" applyBorder="1" applyAlignment="1">
      <alignment horizontal="left" vertical="top" wrapText="1"/>
    </xf>
    <xf numFmtId="0" fontId="68" fillId="30" borderId="55" xfId="55" applyFont="1" applyFill="1" applyBorder="1" applyAlignment="1">
      <alignment horizontal="left" vertical="top" wrapText="1"/>
    </xf>
    <xf numFmtId="0" fontId="68" fillId="30" borderId="71" xfId="55" applyFont="1" applyFill="1" applyBorder="1" applyAlignment="1">
      <alignment horizontal="left" vertical="top" wrapText="1"/>
    </xf>
    <xf numFmtId="0" fontId="68" fillId="30" borderId="23" xfId="55" applyFont="1" applyFill="1" applyBorder="1" applyAlignment="1">
      <alignment horizontal="left" vertical="top" wrapText="1"/>
    </xf>
    <xf numFmtId="172" fontId="61" fillId="35" borderId="60" xfId="55" applyNumberFormat="1" applyFont="1" applyFill="1" applyBorder="1" applyAlignment="1" applyProtection="1">
      <alignment horizontal="center" vertical="center"/>
      <protection locked="0"/>
    </xf>
    <xf numFmtId="172" fontId="61" fillId="35" borderId="47" xfId="55" applyNumberFormat="1" applyFont="1" applyFill="1" applyBorder="1" applyAlignment="1" applyProtection="1">
      <alignment horizontal="center" vertical="center"/>
      <protection locked="0"/>
    </xf>
    <xf numFmtId="0" fontId="69" fillId="0" borderId="54" xfId="55" quotePrefix="1" applyFont="1" applyBorder="1" applyAlignment="1">
      <alignment horizontal="center"/>
    </xf>
    <xf numFmtId="0" fontId="69" fillId="0" borderId="59" xfId="55" quotePrefix="1" applyFont="1" applyBorder="1" applyAlignment="1">
      <alignment horizontal="center"/>
    </xf>
    <xf numFmtId="0" fontId="69" fillId="0" borderId="15" xfId="55" quotePrefix="1" applyFont="1" applyBorder="1" applyAlignment="1">
      <alignment horizontal="center"/>
    </xf>
    <xf numFmtId="0" fontId="66" fillId="0" borderId="30" xfId="55" applyFont="1" applyBorder="1" applyAlignment="1">
      <alignment horizontal="left" wrapText="1"/>
    </xf>
    <xf numFmtId="0" fontId="66" fillId="0" borderId="0" xfId="55" applyFont="1" applyAlignment="1">
      <alignment horizontal="left" wrapText="1"/>
    </xf>
    <xf numFmtId="0" fontId="66" fillId="0" borderId="19" xfId="55" applyFont="1" applyBorder="1" applyAlignment="1">
      <alignment horizontal="left" wrapText="1"/>
    </xf>
    <xf numFmtId="0" fontId="68" fillId="0" borderId="30" xfId="55" applyFont="1" applyBorder="1" applyAlignment="1">
      <alignment horizontal="left" wrapText="1"/>
    </xf>
    <xf numFmtId="0" fontId="68" fillId="0" borderId="0" xfId="55" applyFont="1" applyAlignment="1">
      <alignment horizontal="left" wrapText="1"/>
    </xf>
    <xf numFmtId="0" fontId="68" fillId="0" borderId="19" xfId="55" applyFont="1" applyBorder="1" applyAlignment="1">
      <alignment horizontal="left" wrapText="1"/>
    </xf>
    <xf numFmtId="0" fontId="68" fillId="0" borderId="30" xfId="55" applyFont="1" applyBorder="1" applyAlignment="1">
      <alignment horizontal="left" vertical="top" wrapText="1"/>
    </xf>
    <xf numFmtId="0" fontId="68" fillId="0" borderId="0" xfId="55" applyFont="1" applyAlignment="1">
      <alignment horizontal="left" vertical="top" wrapText="1"/>
    </xf>
    <xf numFmtId="0" fontId="68" fillId="0" borderId="19" xfId="55" applyFont="1" applyBorder="1" applyAlignment="1">
      <alignment horizontal="left" vertical="top" wrapText="1"/>
    </xf>
    <xf numFmtId="0" fontId="68" fillId="0" borderId="55" xfId="55" applyFont="1" applyBorder="1" applyAlignment="1">
      <alignment horizontal="left" vertical="top" wrapText="1"/>
    </xf>
    <xf numFmtId="0" fontId="68" fillId="0" borderId="71" xfId="55" applyFont="1" applyBorder="1" applyAlignment="1">
      <alignment horizontal="left" vertical="top" wrapText="1"/>
    </xf>
    <xf numFmtId="0" fontId="68" fillId="0" borderId="23" xfId="55" applyFont="1" applyBorder="1" applyAlignment="1">
      <alignment horizontal="left" vertical="top" wrapText="1"/>
    </xf>
    <xf numFmtId="0" fontId="60" fillId="0" borderId="0" xfId="55" applyFont="1" applyAlignment="1" applyProtection="1">
      <alignment horizontal="center"/>
      <protection locked="0"/>
    </xf>
    <xf numFmtId="0" fontId="61" fillId="35" borderId="13" xfId="55" applyFont="1" applyFill="1" applyBorder="1" applyAlignment="1" applyProtection="1">
      <alignment horizontal="center" vertical="center"/>
      <protection locked="0"/>
    </xf>
    <xf numFmtId="0" fontId="61" fillId="35" borderId="16" xfId="55" applyFont="1" applyFill="1" applyBorder="1" applyAlignment="1" applyProtection="1">
      <alignment horizontal="center" vertical="center"/>
      <protection locked="0"/>
    </xf>
    <xf numFmtId="0" fontId="61" fillId="35" borderId="20" xfId="55" applyFont="1" applyFill="1" applyBorder="1" applyAlignment="1" applyProtection="1">
      <alignment horizontal="center" vertical="center"/>
      <protection locked="0"/>
    </xf>
    <xf numFmtId="0" fontId="61" fillId="35" borderId="14" xfId="55" applyFont="1" applyFill="1" applyBorder="1" applyAlignment="1" applyProtection="1">
      <alignment horizontal="center" vertical="center" wrapText="1"/>
      <protection locked="0"/>
    </xf>
    <xf numFmtId="0" fontId="61" fillId="35" borderId="18" xfId="55" applyFont="1" applyFill="1" applyBorder="1" applyAlignment="1" applyProtection="1">
      <alignment horizontal="center" vertical="center" wrapText="1"/>
      <protection locked="0"/>
    </xf>
    <xf numFmtId="0" fontId="61" fillId="35" borderId="22" xfId="55" applyFont="1" applyFill="1" applyBorder="1" applyAlignment="1" applyProtection="1">
      <alignment horizontal="center" vertical="center" wrapText="1"/>
      <protection locked="0"/>
    </xf>
    <xf numFmtId="172" fontId="61" fillId="35" borderId="53" xfId="55" applyNumberFormat="1" applyFont="1" applyFill="1" applyBorder="1" applyAlignment="1" applyProtection="1">
      <alignment horizontal="center" vertical="center"/>
      <protection locked="0"/>
    </xf>
    <xf numFmtId="0" fontId="76" fillId="30" borderId="0" xfId="44" quotePrefix="1" applyFont="1" applyFill="1" applyAlignment="1" applyProtection="1">
      <alignment horizontal="center" vertical="center" wrapText="1"/>
    </xf>
  </cellXfs>
  <cellStyles count="6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ctual Date" xfId="25" xr:uid="{00000000-0005-0000-0000-000018000000}"/>
    <cellStyle name="Bad" xfId="26" builtinId="27" customBuiltin="1"/>
    <cellStyle name="Calculation" xfId="27" builtinId="22" customBuiltin="1"/>
    <cellStyle name="Check Cell" xfId="28" builtinId="23" customBuiltin="1"/>
    <cellStyle name="Comma" xfId="29" builtinId="3"/>
    <cellStyle name="Comma 2" xfId="30" xr:uid="{00000000-0005-0000-0000-00001D000000}"/>
    <cellStyle name="Comma 2 2" xfId="68" xr:uid="{1094F31E-0FCD-419D-B224-336EEF03A1B9}"/>
    <cellStyle name="Date" xfId="31" xr:uid="{00000000-0005-0000-0000-00001E000000}"/>
    <cellStyle name="Explanatory Text" xfId="32" builtinId="53" customBuiltin="1"/>
    <cellStyle name="Fixed" xfId="33" xr:uid="{00000000-0005-0000-0000-000020000000}"/>
    <cellStyle name="Good" xfId="34" builtinId="26" customBuiltin="1"/>
    <cellStyle name="Grey" xfId="35" xr:uid="{00000000-0005-0000-0000-000022000000}"/>
    <cellStyle name="HEADER" xfId="36" xr:uid="{00000000-0005-0000-0000-000023000000}"/>
    <cellStyle name="Heading 1" xfId="37" builtinId="16" customBuiltin="1"/>
    <cellStyle name="Heading 2" xfId="38" builtinId="17" customBuiltin="1"/>
    <cellStyle name="Heading 3" xfId="39" builtinId="18" customBuiltin="1"/>
    <cellStyle name="Heading 4" xfId="40" builtinId="19" customBuiltin="1"/>
    <cellStyle name="Heading1" xfId="41" xr:uid="{00000000-0005-0000-0000-000028000000}"/>
    <cellStyle name="Heading2" xfId="42" xr:uid="{00000000-0005-0000-0000-000029000000}"/>
    <cellStyle name="HIGHLIGHT" xfId="43" xr:uid="{00000000-0005-0000-0000-00002A000000}"/>
    <cellStyle name="Hyperlink" xfId="44" builtinId="8"/>
    <cellStyle name="Hyperlink 2" xfId="45" xr:uid="{00000000-0005-0000-0000-00002C000000}"/>
    <cellStyle name="Hyperlink 2 2" xfId="46" xr:uid="{00000000-0005-0000-0000-00002D000000}"/>
    <cellStyle name="Hyperlink 4" xfId="47" xr:uid="{00000000-0005-0000-0000-00002E000000}"/>
    <cellStyle name="Hyperlink 4 2" xfId="48" xr:uid="{00000000-0005-0000-0000-00002F000000}"/>
    <cellStyle name="Input" xfId="49" builtinId="20" customBuiltin="1"/>
    <cellStyle name="Input [yellow]" xfId="50" xr:uid="{00000000-0005-0000-0000-000031000000}"/>
    <cellStyle name="Linked Cell" xfId="51" builtinId="24" customBuiltin="1"/>
    <cellStyle name="Neutral" xfId="52" builtinId="28" customBuiltin="1"/>
    <cellStyle name="no dec" xfId="53" xr:uid="{00000000-0005-0000-0000-000034000000}"/>
    <cellStyle name="Normal" xfId="0" builtinId="0"/>
    <cellStyle name="Normal - Style1" xfId="54" xr:uid="{00000000-0005-0000-0000-000036000000}"/>
    <cellStyle name="Normal 2" xfId="55" xr:uid="{00000000-0005-0000-0000-000037000000}"/>
    <cellStyle name="Normal 2 2" xfId="67" xr:uid="{F52B20E8-E8D5-457D-9A2D-5CF2F00851A8}"/>
    <cellStyle name="Normal 3" xfId="56" xr:uid="{00000000-0005-0000-0000-000038000000}"/>
    <cellStyle name="Note" xfId="57" builtinId="10" customBuiltin="1"/>
    <cellStyle name="Output" xfId="58" builtinId="21" customBuiltin="1"/>
    <cellStyle name="Percent [2]" xfId="59" xr:uid="{00000000-0005-0000-0000-00003B000000}"/>
    <cellStyle name="Title" xfId="60" builtinId="15" customBuiltin="1"/>
    <cellStyle name="Total" xfId="61" builtinId="25" customBuiltin="1"/>
    <cellStyle name="Unprot" xfId="62" xr:uid="{00000000-0005-0000-0000-00003E000000}"/>
    <cellStyle name="Unprot$" xfId="63" xr:uid="{00000000-0005-0000-0000-00003F000000}"/>
    <cellStyle name="Unprot$ 2" xfId="64" xr:uid="{00000000-0005-0000-0000-000040000000}"/>
    <cellStyle name="Unprotect" xfId="65" xr:uid="{00000000-0005-0000-0000-000041000000}"/>
    <cellStyle name="Warning Text" xfId="66" builtinId="11" customBuiltin="1"/>
  </cellStyles>
  <dxfs count="10">
    <dxf>
      <fill>
        <patternFill>
          <bgColor theme="5" tint="0.79998168889431442"/>
        </patternFill>
      </fill>
    </dxf>
    <dxf>
      <fill>
        <patternFill>
          <bgColor theme="9" tint="0.79998168889431442"/>
        </patternFill>
      </fill>
    </dxf>
    <dxf>
      <fill>
        <patternFill>
          <bgColor theme="9" tint="0.79998168889431442"/>
        </patternFill>
      </fill>
    </dxf>
    <dxf>
      <fill>
        <patternFill>
          <bgColor theme="6" tint="0.59996337778862885"/>
        </patternFill>
      </fill>
    </dxf>
    <dxf>
      <fill>
        <patternFill>
          <bgColor theme="7" tint="0.59996337778862885"/>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8" tint="0.39994506668294322"/>
        </patternFill>
      </fill>
    </dxf>
    <dxf>
      <fill>
        <patternFill>
          <bgColor theme="5" tint="0.5999633777886288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180976</xdr:colOff>
      <xdr:row>0</xdr:row>
      <xdr:rowOff>123825</xdr:rowOff>
    </xdr:from>
    <xdr:to>
      <xdr:col>0</xdr:col>
      <xdr:colOff>1661906</xdr:colOff>
      <xdr:row>3</xdr:row>
      <xdr:rowOff>95250</xdr:rowOff>
    </xdr:to>
    <xdr:pic>
      <xdr:nvPicPr>
        <xdr:cNvPr id="2" name="Picture 1">
          <a:extLst>
            <a:ext uri="{FF2B5EF4-FFF2-40B4-BE49-F238E27FC236}">
              <a16:creationId xmlns:a16="http://schemas.microsoft.com/office/drawing/2014/main" id="{0E858757-7C5B-486B-9DEE-295B960CF4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6" y="123825"/>
          <a:ext cx="148093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180975</xdr:colOff>
      <xdr:row>0</xdr:row>
      <xdr:rowOff>123825</xdr:rowOff>
    </xdr:from>
    <xdr:to>
      <xdr:col>0</xdr:col>
      <xdr:colOff>1600200</xdr:colOff>
      <xdr:row>3</xdr:row>
      <xdr:rowOff>76200</xdr:rowOff>
    </xdr:to>
    <xdr:pic>
      <xdr:nvPicPr>
        <xdr:cNvPr id="9221" name="Picture 1">
          <a:extLst>
            <a:ext uri="{FF2B5EF4-FFF2-40B4-BE49-F238E27FC236}">
              <a16:creationId xmlns:a16="http://schemas.microsoft.com/office/drawing/2014/main" id="{1DD5AF04-57B7-55C0-2CB1-243BFC10CF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123825"/>
          <a:ext cx="14192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249238</xdr:colOff>
      <xdr:row>0</xdr:row>
      <xdr:rowOff>0</xdr:rowOff>
    </xdr:from>
    <xdr:ext cx="4275368" cy="1143000"/>
    <xdr:sp macro="" textlink="">
      <xdr:nvSpPr>
        <xdr:cNvPr id="3" name="Rectangle 2">
          <a:extLst>
            <a:ext uri="{FF2B5EF4-FFF2-40B4-BE49-F238E27FC236}">
              <a16:creationId xmlns:a16="http://schemas.microsoft.com/office/drawing/2014/main" id="{6DD9049F-AADD-04D6-4EFD-14A838198510}"/>
            </a:ext>
          </a:extLst>
        </xdr:cNvPr>
        <xdr:cNvSpPr/>
      </xdr:nvSpPr>
      <xdr:spPr>
        <a:xfrm>
          <a:off x="4830763" y="0"/>
          <a:ext cx="4275368" cy="1143000"/>
        </a:xfrm>
        <a:prstGeom prst="rect">
          <a:avLst/>
        </a:prstGeom>
        <a:noFill/>
        <a:ln w="28575">
          <a:solidFill>
            <a:schemeClr val="tx1"/>
          </a:solidFill>
        </a:ln>
      </xdr:spPr>
      <xdr:txBody>
        <a:bodyPr wrap="none" lIns="91440" tIns="45720" rIns="91440" bIns="45720">
          <a:noAutofit/>
        </a:bodyPr>
        <a:lstStyle/>
        <a:p>
          <a:pPr algn="ctr"/>
          <a:r>
            <a:rPr lang="en-US" sz="5400" b="1" cap="none" spc="0">
              <a:ln w="22225">
                <a:solidFill>
                  <a:schemeClr val="accent2"/>
                </a:solidFill>
                <a:prstDash val="solid"/>
              </a:ln>
              <a:solidFill>
                <a:schemeClr val="accent2">
                  <a:lumMod val="40000"/>
                  <a:lumOff val="60000"/>
                </a:schemeClr>
              </a:solidFill>
              <a:effectLst/>
            </a:rPr>
            <a:t>SAMPLE ONLY</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1040130</xdr:colOff>
      <xdr:row>12</xdr:row>
      <xdr:rowOff>34925</xdr:rowOff>
    </xdr:from>
    <xdr:to>
      <xdr:col>3</xdr:col>
      <xdr:colOff>810266</xdr:colOff>
      <xdr:row>15</xdr:row>
      <xdr:rowOff>22359</xdr:rowOff>
    </xdr:to>
    <xdr:sp macro="" textlink="">
      <xdr:nvSpPr>
        <xdr:cNvPr id="1025" name="Rectangle 1">
          <a:extLst>
            <a:ext uri="{FF2B5EF4-FFF2-40B4-BE49-F238E27FC236}">
              <a16:creationId xmlns:a16="http://schemas.microsoft.com/office/drawing/2014/main" id="{60D3AFEA-8212-5301-7E8C-B936502E6356}"/>
            </a:ext>
          </a:extLst>
        </xdr:cNvPr>
        <xdr:cNvSpPr>
          <a:spLocks noChangeArrowheads="1"/>
        </xdr:cNvSpPr>
      </xdr:nvSpPr>
      <xdr:spPr bwMode="auto">
        <a:xfrm>
          <a:off x="1038225" y="2343150"/>
          <a:ext cx="4524375" cy="457200"/>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0">
            <a:defRPr sz="1000"/>
          </a:pPr>
          <a:endParaRPr lang="en-CA" sz="1000" b="0" i="0" strike="noStrike">
            <a:solidFill>
              <a:srgbClr val="000000"/>
            </a:solidFill>
            <a:latin typeface="Arial"/>
            <a:cs typeface="Arial"/>
          </a:endParaRPr>
        </a:p>
        <a:p>
          <a:pPr algn="ctr" rtl="0">
            <a:defRPr sz="1000"/>
          </a:pPr>
          <a:r>
            <a:rPr lang="en-CA" sz="1000" b="0" i="0" strike="noStrike">
              <a:solidFill>
                <a:srgbClr val="000000"/>
              </a:solidFill>
              <a:latin typeface="Arial"/>
              <a:cs typeface="Arial"/>
            </a:rPr>
            <a:t>This page may be left blank - Duquesne Light will provide Test Rates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duquesnelight.com/docs/default-source/default-document-library/dlc-ach-authorization-form.pdf" TargetMode="Externa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puc.pa.gov/search/utility-authority-search/" TargetMode="External"/><Relationship Id="rId2" Type="http://schemas.openxmlformats.org/officeDocument/2006/relationships/hyperlink" Target="https://pennaeps.com/" TargetMode="External"/><Relationship Id="rId1" Type="http://schemas.openxmlformats.org/officeDocument/2006/relationships/printerSettings" Target="../printerSettings/printerSettings5.bin"/><Relationship Id="rId4"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3" Type="http://schemas.openxmlformats.org/officeDocument/2006/relationships/hyperlink" Target="https://duqedm.duqlight.com/GISBAgent.exe" TargetMode="External"/><Relationship Id="rId2" Type="http://schemas.openxmlformats.org/officeDocument/2006/relationships/hyperlink" Target="mailto:ecommerce@duqlight.com" TargetMode="External"/><Relationship Id="rId1" Type="http://schemas.openxmlformats.org/officeDocument/2006/relationships/printerSettings" Target="../printerSettings/printerSettings7.bin"/><Relationship Id="rId6" Type="http://schemas.openxmlformats.org/officeDocument/2006/relationships/printerSettings" Target="../printerSettings/printerSettings8.bin"/><Relationship Id="rId5" Type="http://schemas.openxmlformats.org/officeDocument/2006/relationships/hyperlink" Target="mailto:DLC_SSC@duqlight.com" TargetMode="External"/><Relationship Id="rId4" Type="http://schemas.openxmlformats.org/officeDocument/2006/relationships/hyperlink" Target="https://duqedmdr.duqlight.com/GISBAgent.exe"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DLC_SSC@duqlight.com"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mailto:DLC_SSC@duqlight.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B1:H35"/>
  <sheetViews>
    <sheetView tabSelected="1" zoomScale="110" zoomScaleNormal="110" workbookViewId="0">
      <pane xSplit="1" ySplit="7" topLeftCell="B8" activePane="bottomRight" state="frozen"/>
      <selection pane="topRight" activeCell="B1" sqref="B1"/>
      <selection pane="bottomLeft" activeCell="A8" sqref="A8"/>
      <selection pane="bottomRight" activeCell="J19" sqref="J19"/>
    </sheetView>
  </sheetViews>
  <sheetFormatPr defaultRowHeight="13.5"/>
  <cols>
    <col min="1" max="1" width="4" style="32" customWidth="1"/>
    <col min="2" max="2" width="41" style="32" bestFit="1" customWidth="1"/>
    <col min="3" max="3" width="29.7109375" style="32" customWidth="1"/>
    <col min="4" max="4" width="31" style="32" customWidth="1"/>
    <col min="5" max="16384" width="9.140625" style="32"/>
  </cols>
  <sheetData>
    <row r="1" spans="2:8" ht="13.7" customHeight="1">
      <c r="B1" s="31" t="s">
        <v>182</v>
      </c>
      <c r="C1" s="31"/>
    </row>
    <row r="2" spans="2:8" ht="13.7" customHeight="1" thickBot="1"/>
    <row r="3" spans="2:8" ht="13.7" customHeight="1" thickBot="1">
      <c r="B3" s="208" t="s">
        <v>0</v>
      </c>
      <c r="C3" s="209"/>
      <c r="D3" s="210"/>
    </row>
    <row r="4" spans="2:8" ht="13.7" customHeight="1">
      <c r="B4" s="315" t="s">
        <v>1</v>
      </c>
      <c r="C4" s="295"/>
      <c r="D4" s="296"/>
    </row>
    <row r="5" spans="2:8" ht="13.7" customHeight="1">
      <c r="B5" s="297"/>
      <c r="C5" s="298"/>
      <c r="D5" s="299"/>
    </row>
    <row r="6" spans="2:8" ht="13.7" customHeight="1" thickBot="1">
      <c r="B6" s="300"/>
      <c r="C6" s="301"/>
      <c r="D6" s="302"/>
    </row>
    <row r="7" spans="2:8" ht="13.7" customHeight="1" thickBot="1">
      <c r="B7" s="199" t="s">
        <v>2</v>
      </c>
      <c r="C7" s="316" t="str">
        <f>$B$3</f>
        <v>Enter Supplier name as it appears on the PA PUC EGS License</v>
      </c>
      <c r="D7" s="317"/>
    </row>
    <row r="8" spans="2:8" ht="13.7" customHeight="1">
      <c r="B8" s="198" t="s">
        <v>3</v>
      </c>
      <c r="C8" s="320"/>
      <c r="D8" s="321"/>
      <c r="E8" s="278" t="s">
        <v>4</v>
      </c>
      <c r="F8" s="279"/>
      <c r="G8" s="279"/>
      <c r="H8" s="280"/>
    </row>
    <row r="9" spans="2:8" ht="13.7" customHeight="1" thickBot="1">
      <c r="B9" s="160"/>
      <c r="C9" s="318"/>
      <c r="D9" s="319"/>
      <c r="E9" s="281"/>
      <c r="F9" s="282"/>
      <c r="G9" s="282"/>
      <c r="H9" s="283"/>
    </row>
    <row r="10" spans="2:8" ht="13.7" customHeight="1">
      <c r="B10" s="198" t="s">
        <v>5</v>
      </c>
      <c r="C10" s="322"/>
      <c r="D10" s="323"/>
      <c r="E10" s="281"/>
      <c r="F10" s="282"/>
      <c r="G10" s="282"/>
      <c r="H10" s="283"/>
    </row>
    <row r="11" spans="2:8" ht="13.7" customHeight="1">
      <c r="B11" s="150"/>
      <c r="C11" s="291"/>
      <c r="D11" s="292"/>
      <c r="E11" s="281"/>
      <c r="F11" s="282"/>
      <c r="G11" s="282"/>
      <c r="H11" s="283"/>
    </row>
    <row r="12" spans="2:8" ht="13.7" customHeight="1" thickBot="1">
      <c r="B12" s="160" t="str">
        <f>"Customer Service Phone #"</f>
        <v>Customer Service Phone #</v>
      </c>
      <c r="C12" s="303"/>
      <c r="D12" s="304"/>
      <c r="E12" s="281"/>
      <c r="F12" s="282"/>
      <c r="G12" s="282"/>
      <c r="H12" s="283"/>
    </row>
    <row r="13" spans="2:8" ht="13.7" customHeight="1" thickBot="1">
      <c r="B13" s="307" t="s">
        <v>6</v>
      </c>
      <c r="C13" s="308"/>
      <c r="D13" s="309"/>
      <c r="E13" s="284"/>
      <c r="F13" s="285"/>
      <c r="G13" s="285"/>
      <c r="H13" s="286"/>
    </row>
    <row r="14" spans="2:8" ht="13.7" customHeight="1">
      <c r="B14" s="310"/>
      <c r="C14" s="311"/>
      <c r="D14" s="312"/>
    </row>
    <row r="15" spans="2:8" ht="13.7" customHeight="1">
      <c r="B15" s="151" t="s">
        <v>7</v>
      </c>
      <c r="C15" s="313"/>
      <c r="D15" s="314"/>
    </row>
    <row r="16" spans="2:8" ht="13.7" customHeight="1">
      <c r="B16" s="151" t="s">
        <v>8</v>
      </c>
      <c r="C16" s="313"/>
      <c r="D16" s="314"/>
    </row>
    <row r="17" spans="2:8" ht="13.7" customHeight="1">
      <c r="B17" s="151" t="s">
        <v>9</v>
      </c>
      <c r="C17" s="257"/>
      <c r="D17" s="258"/>
    </row>
    <row r="18" spans="2:8" ht="13.7" customHeight="1">
      <c r="B18" s="150" t="s">
        <v>10</v>
      </c>
      <c r="C18" s="313"/>
      <c r="D18" s="314"/>
    </row>
    <row r="19" spans="2:8" ht="13.7" customHeight="1" thickBot="1">
      <c r="B19" s="288" t="s">
        <v>11</v>
      </c>
      <c r="C19" s="289"/>
      <c r="D19" s="290"/>
    </row>
    <row r="20" spans="2:8" ht="13.7" customHeight="1">
      <c r="B20" s="152" t="s">
        <v>12</v>
      </c>
      <c r="C20" s="313"/>
      <c r="D20" s="314"/>
      <c r="E20" s="269" t="s">
        <v>13</v>
      </c>
      <c r="F20" s="270"/>
      <c r="G20" s="270"/>
      <c r="H20" s="271"/>
    </row>
    <row r="21" spans="2:8" ht="13.7" customHeight="1">
      <c r="B21" s="152" t="s">
        <v>14</v>
      </c>
      <c r="C21" s="313"/>
      <c r="D21" s="314"/>
      <c r="E21" s="272"/>
      <c r="F21" s="273"/>
      <c r="G21" s="273"/>
      <c r="H21" s="274"/>
    </row>
    <row r="22" spans="2:8" ht="13.7" customHeight="1">
      <c r="B22" s="152" t="s">
        <v>15</v>
      </c>
      <c r="C22" s="257"/>
      <c r="D22" s="258"/>
      <c r="E22" s="272"/>
      <c r="F22" s="273"/>
      <c r="G22" s="273"/>
      <c r="H22" s="274"/>
    </row>
    <row r="23" spans="2:8" ht="13.7" customHeight="1">
      <c r="B23" s="152" t="s">
        <v>16</v>
      </c>
      <c r="C23" s="313"/>
      <c r="D23" s="314"/>
      <c r="E23" s="272"/>
      <c r="F23" s="273"/>
      <c r="G23" s="273"/>
      <c r="H23" s="274"/>
    </row>
    <row r="24" spans="2:8" ht="13.7" customHeight="1">
      <c r="B24" s="152" t="s">
        <v>17</v>
      </c>
      <c r="C24" s="313"/>
      <c r="D24" s="314"/>
      <c r="E24" s="272"/>
      <c r="F24" s="273"/>
      <c r="G24" s="273"/>
      <c r="H24" s="274"/>
    </row>
    <row r="25" spans="2:8" ht="13.7" customHeight="1" thickBot="1">
      <c r="B25" s="152" t="s">
        <v>10</v>
      </c>
      <c r="C25" s="305"/>
      <c r="D25" s="306"/>
      <c r="E25" s="275"/>
      <c r="F25" s="276"/>
      <c r="G25" s="276"/>
      <c r="H25" s="277"/>
    </row>
    <row r="26" spans="2:8" ht="13.7" customHeight="1">
      <c r="B26" s="294" t="s">
        <v>18</v>
      </c>
      <c r="C26" s="295"/>
      <c r="D26" s="296"/>
    </row>
    <row r="27" spans="2:8" ht="13.7" customHeight="1">
      <c r="B27" s="297"/>
      <c r="C27" s="298"/>
      <c r="D27" s="299"/>
    </row>
    <row r="28" spans="2:8" ht="13.7" customHeight="1" thickBot="1">
      <c r="B28" s="300"/>
      <c r="C28" s="301"/>
      <c r="D28" s="302"/>
    </row>
    <row r="29" spans="2:8" ht="13.7" customHeight="1"/>
    <row r="30" spans="2:8" ht="13.7" customHeight="1">
      <c r="B30" s="293" t="s">
        <v>19</v>
      </c>
      <c r="C30" s="293"/>
    </row>
    <row r="31" spans="2:8" ht="13.7" customHeight="1">
      <c r="B31" s="287" t="s">
        <v>20</v>
      </c>
      <c r="C31" s="287"/>
    </row>
    <row r="32" spans="2:8" ht="13.7" customHeight="1">
      <c r="B32" s="287" t="str">
        <f>+"of your bill, call "&amp;'POR and NON POR Payments'!B7</f>
        <v xml:space="preserve">of your bill, call </v>
      </c>
      <c r="C32" s="287"/>
    </row>
    <row r="33" spans="2:3" ht="13.7" customHeight="1">
      <c r="B33" s="287" t="str">
        <f>+"at "&amp;C12 &amp;+". "</f>
        <v xml:space="preserve">at . </v>
      </c>
      <c r="C33" s="287"/>
    </row>
    <row r="35" spans="2:3">
      <c r="C35" s="153"/>
    </row>
  </sheetData>
  <customSheetViews>
    <customSheetView guid="{7E51A4CF-A0C1-4FB7-B8B8-FF933AF8F7EC}" fitToPage="1">
      <pane ySplit="3" topLeftCell="A5" activePane="bottomLeft" state="frozen"/>
      <selection pane="bottomLeft" activeCell="B24" sqref="B24"/>
      <pageMargins left="0" right="0" top="0" bottom="0" header="0" footer="0"/>
      <pageSetup orientation="landscape" r:id="rId1"/>
      <headerFooter alignWithMargins="0"/>
    </customSheetView>
  </customSheetViews>
  <mergeCells count="24">
    <mergeCell ref="C23:D23"/>
    <mergeCell ref="C24:D24"/>
    <mergeCell ref="B4:D6"/>
    <mergeCell ref="C7:D7"/>
    <mergeCell ref="C9:D9"/>
    <mergeCell ref="C8:D8"/>
    <mergeCell ref="C15:D15"/>
    <mergeCell ref="C10:D10"/>
    <mergeCell ref="E20:H25"/>
    <mergeCell ref="E8:H13"/>
    <mergeCell ref="B32:C32"/>
    <mergeCell ref="B33:C33"/>
    <mergeCell ref="B19:D19"/>
    <mergeCell ref="C11:D11"/>
    <mergeCell ref="B30:C30"/>
    <mergeCell ref="B31:C31"/>
    <mergeCell ref="B26:D28"/>
    <mergeCell ref="C12:D12"/>
    <mergeCell ref="C25:D25"/>
    <mergeCell ref="B13:D14"/>
    <mergeCell ref="C16:D16"/>
    <mergeCell ref="C18:D18"/>
    <mergeCell ref="C20:D20"/>
    <mergeCell ref="C21:D21"/>
  </mergeCells>
  <phoneticPr fontId="10" type="noConversion"/>
  <pageMargins left="0.75" right="0.75" top="1" bottom="1" header="0.5" footer="0.5"/>
  <pageSetup orientation="landscape"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F31"/>
  <sheetViews>
    <sheetView workbookViewId="0">
      <pane ySplit="9" topLeftCell="A13" activePane="bottomLeft" state="frozen"/>
      <selection activeCell="A3" sqref="A3"/>
      <selection pane="bottomLeft" activeCell="G24" sqref="G23:G24"/>
    </sheetView>
  </sheetViews>
  <sheetFormatPr defaultRowHeight="12.75"/>
  <cols>
    <col min="1" max="1" width="31" style="2" customWidth="1"/>
    <col min="2" max="2" width="26.85546875" style="2" bestFit="1" customWidth="1"/>
    <col min="3" max="3" width="13.42578125" style="2" bestFit="1" customWidth="1"/>
    <col min="4" max="4" width="26.85546875" style="2" bestFit="1" customWidth="1"/>
    <col min="5" max="5" width="15.42578125" style="2" bestFit="1" customWidth="1"/>
    <col min="6" max="6" width="8.42578125" style="2" bestFit="1" customWidth="1"/>
    <col min="7" max="7" width="15.42578125" style="2" bestFit="1" customWidth="1"/>
    <col min="8" max="16384" width="9.140625" style="2"/>
  </cols>
  <sheetData>
    <row r="1" spans="1:6" ht="15.75">
      <c r="A1" s="1" t="s">
        <v>158</v>
      </c>
    </row>
    <row r="2" spans="1:6" ht="15.75">
      <c r="A2" s="1">
        <f>'POR and NON POR Payments'!B7</f>
        <v>0</v>
      </c>
    </row>
    <row r="3" spans="1:6" ht="15.75">
      <c r="A3" s="3" t="s">
        <v>159</v>
      </c>
    </row>
    <row r="4" spans="1:6" ht="18.75">
      <c r="A4" s="4" t="s">
        <v>160</v>
      </c>
      <c r="B4" s="5"/>
      <c r="C4" s="5"/>
      <c r="D4" s="5"/>
      <c r="E4" s="5"/>
      <c r="F4" s="5"/>
    </row>
    <row r="5" spans="1:6" ht="13.5" thickBot="1"/>
    <row r="6" spans="1:6" ht="15.75">
      <c r="A6" s="6"/>
      <c r="B6" s="7" t="s">
        <v>161</v>
      </c>
      <c r="C6" s="7"/>
      <c r="D6" s="8"/>
      <c r="E6" s="8"/>
    </row>
    <row r="7" spans="1:6" ht="15.75">
      <c r="A7" s="9"/>
      <c r="B7" s="10" t="s">
        <v>162</v>
      </c>
      <c r="C7" s="11" t="s">
        <v>163</v>
      </c>
      <c r="D7" s="12"/>
      <c r="E7" s="12"/>
    </row>
    <row r="8" spans="1:6" ht="15.75">
      <c r="A8" s="9" t="s">
        <v>164</v>
      </c>
      <c r="B8" s="10" t="s">
        <v>165</v>
      </c>
      <c r="C8" s="11" t="s">
        <v>166</v>
      </c>
      <c r="D8" s="12" t="s">
        <v>167</v>
      </c>
      <c r="E8" s="12" t="s">
        <v>167</v>
      </c>
    </row>
    <row r="9" spans="1:6" ht="16.5" thickBot="1">
      <c r="A9" s="13" t="s">
        <v>168</v>
      </c>
      <c r="B9" s="14"/>
      <c r="C9" s="15" t="s">
        <v>169</v>
      </c>
      <c r="D9" s="16" t="s">
        <v>170</v>
      </c>
      <c r="E9" s="16" t="s">
        <v>171</v>
      </c>
    </row>
    <row r="10" spans="1:6" s="21" customFormat="1">
      <c r="A10" s="17" t="s">
        <v>172</v>
      </c>
      <c r="B10" s="18">
        <v>7.2999999999999995E-2</v>
      </c>
      <c r="C10" s="18"/>
      <c r="D10" s="19" t="s">
        <v>173</v>
      </c>
      <c r="E10" s="20">
        <v>40448</v>
      </c>
    </row>
    <row r="11" spans="1:6" s="21" customFormat="1">
      <c r="A11" s="22"/>
      <c r="B11" s="18"/>
      <c r="C11" s="23"/>
      <c r="D11" s="24"/>
      <c r="E11" s="24"/>
    </row>
    <row r="12" spans="1:6" s="21" customFormat="1">
      <c r="A12" s="22"/>
      <c r="B12" s="18"/>
      <c r="C12" s="23"/>
      <c r="D12" s="24"/>
      <c r="E12" s="24"/>
    </row>
    <row r="13" spans="1:6">
      <c r="A13" s="22"/>
      <c r="B13" s="18"/>
      <c r="C13" s="23"/>
      <c r="D13" s="24"/>
      <c r="E13" s="24"/>
    </row>
    <row r="14" spans="1:6">
      <c r="A14" s="22"/>
      <c r="B14" s="18"/>
      <c r="C14" s="23"/>
      <c r="D14" s="24"/>
      <c r="E14" s="24"/>
    </row>
    <row r="15" spans="1:6">
      <c r="A15" s="22"/>
      <c r="B15" s="18"/>
      <c r="C15" s="23"/>
      <c r="D15" s="24"/>
      <c r="E15" s="24"/>
    </row>
    <row r="16" spans="1:6">
      <c r="A16" s="22"/>
      <c r="B16" s="18"/>
      <c r="C16" s="23"/>
      <c r="D16" s="24"/>
      <c r="E16" s="24"/>
    </row>
    <row r="17" spans="1:5">
      <c r="A17" s="22"/>
      <c r="B17" s="18"/>
      <c r="C17" s="23"/>
      <c r="D17" s="24"/>
      <c r="E17" s="24"/>
    </row>
    <row r="18" spans="1:5">
      <c r="A18" s="22"/>
      <c r="B18" s="18"/>
      <c r="C18" s="23"/>
      <c r="D18" s="24"/>
      <c r="E18" s="24"/>
    </row>
    <row r="19" spans="1:5">
      <c r="A19" s="22"/>
      <c r="B19" s="18"/>
      <c r="C19" s="23"/>
      <c r="D19" s="24"/>
      <c r="E19" s="24"/>
    </row>
    <row r="20" spans="1:5">
      <c r="A20" s="22"/>
      <c r="B20" s="18"/>
      <c r="C20" s="23"/>
      <c r="D20" s="24"/>
      <c r="E20" s="24"/>
    </row>
    <row r="21" spans="1:5">
      <c r="A21" s="22"/>
      <c r="B21" s="18"/>
      <c r="C21" s="23"/>
      <c r="D21" s="24"/>
      <c r="E21" s="24"/>
    </row>
    <row r="22" spans="1:5" ht="13.5" thickBot="1">
      <c r="A22" s="25"/>
      <c r="B22" s="27"/>
      <c r="C22" s="26"/>
      <c r="D22" s="28"/>
      <c r="E22" s="28"/>
    </row>
    <row r="24" spans="1:5">
      <c r="A24" s="2" t="s">
        <v>174</v>
      </c>
    </row>
    <row r="25" spans="1:5">
      <c r="A25" s="2" t="s">
        <v>175</v>
      </c>
    </row>
    <row r="26" spans="1:5">
      <c r="A26" s="2" t="s">
        <v>176</v>
      </c>
    </row>
    <row r="27" spans="1:5">
      <c r="A27" s="29" t="s">
        <v>177</v>
      </c>
    </row>
    <row r="28" spans="1:5">
      <c r="A28" s="30" t="s">
        <v>155</v>
      </c>
    </row>
    <row r="29" spans="1:5">
      <c r="A29" s="2" t="s">
        <v>156</v>
      </c>
    </row>
    <row r="30" spans="1:5">
      <c r="A30" s="30" t="s">
        <v>178</v>
      </c>
      <c r="B30" s="30"/>
      <c r="C30" s="30"/>
      <c r="D30" s="30"/>
      <c r="E30" s="30"/>
    </row>
    <row r="31" spans="1:5">
      <c r="A31" s="30" t="s">
        <v>179</v>
      </c>
      <c r="B31" s="30"/>
      <c r="C31" s="30"/>
      <c r="D31" s="30"/>
      <c r="E31" s="30"/>
    </row>
  </sheetData>
  <phoneticPr fontId="0" type="noConversion"/>
  <pageMargins left="0.75" right="0.75" top="1" bottom="1" header="0.5" footer="0.5"/>
  <pageSetup scale="8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G31"/>
  <sheetViews>
    <sheetView zoomScale="120" zoomScaleNormal="120" workbookViewId="0">
      <selection sqref="A1:E23"/>
    </sheetView>
  </sheetViews>
  <sheetFormatPr defaultRowHeight="13.5"/>
  <cols>
    <col min="1" max="1" width="1.7109375" style="32" customWidth="1"/>
    <col min="2" max="2" width="5.140625" style="32" customWidth="1"/>
    <col min="3" max="3" width="67.28515625" style="32" customWidth="1"/>
    <col min="4" max="4" width="15.7109375" style="32" customWidth="1"/>
    <col min="5" max="16384" width="9.140625" style="32"/>
  </cols>
  <sheetData>
    <row r="1" spans="1:5" ht="15.75" customHeight="1">
      <c r="A1" s="392" t="s">
        <v>188</v>
      </c>
      <c r="B1" s="392"/>
      <c r="C1" s="392"/>
      <c r="D1" s="392"/>
      <c r="E1" s="392"/>
    </row>
    <row r="2" spans="1:5" ht="13.7" customHeight="1">
      <c r="A2" s="392"/>
      <c r="B2" s="392"/>
      <c r="C2" s="392"/>
      <c r="D2" s="392"/>
      <c r="E2" s="392"/>
    </row>
    <row r="3" spans="1:5" ht="13.7" customHeight="1">
      <c r="A3" s="392"/>
      <c r="B3" s="392"/>
      <c r="C3" s="392"/>
      <c r="D3" s="392"/>
      <c r="E3" s="392"/>
    </row>
    <row r="4" spans="1:5" ht="13.7" customHeight="1">
      <c r="A4" s="392"/>
      <c r="B4" s="392"/>
      <c r="C4" s="392"/>
      <c r="D4" s="392"/>
      <c r="E4" s="392"/>
    </row>
    <row r="5" spans="1:5" ht="13.7" customHeight="1">
      <c r="A5" s="392"/>
      <c r="B5" s="392"/>
      <c r="C5" s="392"/>
      <c r="D5" s="392"/>
      <c r="E5" s="392"/>
    </row>
    <row r="6" spans="1:5" ht="13.7" customHeight="1">
      <c r="A6" s="392"/>
      <c r="B6" s="392"/>
      <c r="C6" s="392"/>
      <c r="D6" s="392"/>
      <c r="E6" s="392"/>
    </row>
    <row r="7" spans="1:5" ht="13.7" customHeight="1">
      <c r="A7" s="392"/>
      <c r="B7" s="392"/>
      <c r="C7" s="392"/>
      <c r="D7" s="392"/>
      <c r="E7" s="392"/>
    </row>
    <row r="8" spans="1:5" ht="13.7" customHeight="1">
      <c r="A8" s="392"/>
      <c r="B8" s="392"/>
      <c r="C8" s="392"/>
      <c r="D8" s="392"/>
      <c r="E8" s="392"/>
    </row>
    <row r="9" spans="1:5" ht="13.7" customHeight="1">
      <c r="A9" s="392"/>
      <c r="B9" s="392"/>
      <c r="C9" s="392"/>
      <c r="D9" s="392"/>
      <c r="E9" s="392"/>
    </row>
    <row r="10" spans="1:5" ht="13.7" customHeight="1">
      <c r="A10" s="392"/>
      <c r="B10" s="392"/>
      <c r="C10" s="392"/>
      <c r="D10" s="392"/>
      <c r="E10" s="392"/>
    </row>
    <row r="11" spans="1:5" ht="13.7" customHeight="1">
      <c r="A11" s="392"/>
      <c r="B11" s="392"/>
      <c r="C11" s="392"/>
      <c r="D11" s="392"/>
      <c r="E11" s="392"/>
    </row>
    <row r="12" spans="1:5" ht="13.7" customHeight="1">
      <c r="A12" s="392"/>
      <c r="B12" s="392"/>
      <c r="C12" s="392"/>
      <c r="D12" s="392"/>
      <c r="E12" s="392"/>
    </row>
    <row r="13" spans="1:5" ht="13.7" customHeight="1">
      <c r="A13" s="392"/>
      <c r="B13" s="392"/>
      <c r="C13" s="392"/>
      <c r="D13" s="392"/>
      <c r="E13" s="392"/>
    </row>
    <row r="14" spans="1:5" ht="13.7" customHeight="1">
      <c r="A14" s="392"/>
      <c r="B14" s="392"/>
      <c r="C14" s="392"/>
      <c r="D14" s="392"/>
      <c r="E14" s="392"/>
    </row>
    <row r="15" spans="1:5" ht="13.7" customHeight="1">
      <c r="A15" s="392"/>
      <c r="B15" s="392"/>
      <c r="C15" s="392"/>
      <c r="D15" s="392"/>
      <c r="E15" s="392"/>
    </row>
    <row r="16" spans="1:5" ht="13.7" customHeight="1">
      <c r="A16" s="392"/>
      <c r="B16" s="392"/>
      <c r="C16" s="392"/>
      <c r="D16" s="392"/>
      <c r="E16" s="392"/>
    </row>
    <row r="17" spans="1:7" ht="13.5" customHeight="1">
      <c r="A17" s="392"/>
      <c r="B17" s="392"/>
      <c r="C17" s="392"/>
      <c r="D17" s="392"/>
      <c r="E17" s="392"/>
    </row>
    <row r="18" spans="1:7" ht="13.5" customHeight="1">
      <c r="A18" s="392"/>
      <c r="B18" s="392"/>
      <c r="C18" s="392"/>
      <c r="D18" s="392"/>
      <c r="E18" s="392"/>
    </row>
    <row r="19" spans="1:7" ht="13.5" customHeight="1">
      <c r="A19" s="392"/>
      <c r="B19" s="392"/>
      <c r="C19" s="392"/>
      <c r="D19" s="392"/>
      <c r="E19" s="392"/>
    </row>
    <row r="20" spans="1:7" ht="13.5" customHeight="1">
      <c r="A20" s="392"/>
      <c r="B20" s="392"/>
      <c r="C20" s="392"/>
      <c r="D20" s="392"/>
      <c r="E20" s="392"/>
    </row>
    <row r="21" spans="1:7" ht="13.5" customHeight="1">
      <c r="A21" s="392"/>
      <c r="B21" s="392"/>
      <c r="C21" s="392"/>
      <c r="D21" s="392"/>
      <c r="E21" s="392"/>
    </row>
    <row r="22" spans="1:7" ht="13.5" customHeight="1">
      <c r="A22" s="392"/>
      <c r="B22" s="392"/>
      <c r="C22" s="392"/>
      <c r="D22" s="392"/>
      <c r="E22" s="392"/>
    </row>
    <row r="23" spans="1:7" ht="13.5" customHeight="1">
      <c r="A23" s="392"/>
      <c r="B23" s="392"/>
      <c r="C23" s="392"/>
      <c r="D23" s="392"/>
      <c r="E23" s="392"/>
    </row>
    <row r="24" spans="1:7">
      <c r="B24" s="324"/>
      <c r="C24" s="324"/>
      <c r="D24" s="268"/>
    </row>
    <row r="27" spans="1:7" ht="15.75">
      <c r="C27" s="267"/>
    </row>
    <row r="28" spans="1:7" ht="15.75">
      <c r="C28" s="267"/>
      <c r="E28" s="267"/>
    </row>
    <row r="29" spans="1:7" ht="15.75">
      <c r="C29" s="267"/>
      <c r="G29" s="267"/>
    </row>
    <row r="30" spans="1:7" ht="15.75">
      <c r="C30" s="267"/>
      <c r="F30" s="267"/>
    </row>
    <row r="31" spans="1:7" ht="15.75">
      <c r="C31" s="267"/>
    </row>
  </sheetData>
  <customSheetViews>
    <customSheetView guid="{7E51A4CF-A0C1-4FB7-B8B8-FF933AF8F7EC}" fitToPage="1" topLeftCell="A5">
      <selection activeCell="A22" sqref="A1:IV65536"/>
      <pageMargins left="0" right="0" top="0" bottom="0" header="0" footer="0"/>
      <pageSetup orientation="landscape" r:id="rId1"/>
      <headerFooter alignWithMargins="0"/>
    </customSheetView>
  </customSheetViews>
  <mergeCells count="2">
    <mergeCell ref="B24:C24"/>
    <mergeCell ref="A1:E23"/>
  </mergeCells>
  <phoneticPr fontId="10" type="noConversion"/>
  <hyperlinks>
    <hyperlink ref="A1:E23" r:id="rId2" display="Please see the Duquesne Light Company ACH/ Direct Deposit Authorization Form- Please email the completed form to dlc_ssc@duqlight.com." xr:uid="{F2F85EDD-15ED-40B6-8711-8DBD5D5D469D}"/>
  </hyperlinks>
  <pageMargins left="0.75" right="0.75" top="1" bottom="1" header="0.5" footer="0.5"/>
  <pageSetup orientation="landscape" r:id="rId3"/>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B1:C31"/>
  <sheetViews>
    <sheetView zoomScale="120" zoomScaleNormal="120" workbookViewId="0">
      <pane ySplit="3" topLeftCell="A4" activePane="bottomLeft" state="frozen"/>
      <selection sqref="A1:IV65536"/>
      <selection pane="bottomLeft" activeCell="B2" sqref="B2"/>
    </sheetView>
  </sheetViews>
  <sheetFormatPr defaultRowHeight="13.5"/>
  <cols>
    <col min="1" max="1" width="4" style="32" customWidth="1"/>
    <col min="2" max="2" width="23.85546875" style="32" customWidth="1"/>
    <col min="3" max="4" width="44.7109375" style="32" customWidth="1"/>
    <col min="5" max="5" width="12" style="32" customWidth="1"/>
    <col min="6" max="16384" width="9.140625" style="32"/>
  </cols>
  <sheetData>
    <row r="1" spans="2:3" ht="13.7" customHeight="1">
      <c r="B1" s="31" t="str">
        <f>'Customer Service'!$B$1</f>
        <v>Please fill out all five (6) tabs on this spreadsheet</v>
      </c>
    </row>
    <row r="2" spans="2:3" ht="13.7" customHeight="1" thickBot="1"/>
    <row r="3" spans="2:3" ht="13.7" customHeight="1" thickBot="1">
      <c r="B3" s="325">
        <f>+'POR and NON POR Payments'!$B$7</f>
        <v>0</v>
      </c>
      <c r="C3" s="326"/>
    </row>
    <row r="4" spans="2:3" ht="13.7" customHeight="1">
      <c r="B4" s="260" t="s">
        <v>21</v>
      </c>
      <c r="C4" s="154"/>
    </row>
    <row r="5" spans="2:3" ht="13.7" customHeight="1">
      <c r="B5" s="150" t="s">
        <v>22</v>
      </c>
      <c r="C5" s="155"/>
    </row>
    <row r="6" spans="2:3" ht="13.7" customHeight="1">
      <c r="B6" s="150" t="s">
        <v>23</v>
      </c>
      <c r="C6" s="155"/>
    </row>
    <row r="7" spans="2:3" ht="13.7" customHeight="1">
      <c r="B7" s="150" t="s">
        <v>24</v>
      </c>
      <c r="C7" s="156"/>
    </row>
    <row r="8" spans="2:3" ht="13.7" customHeight="1">
      <c r="B8" s="150"/>
      <c r="C8" s="156"/>
    </row>
    <row r="9" spans="2:3" ht="13.7" customHeight="1">
      <c r="B9" s="150"/>
      <c r="C9" s="156"/>
    </row>
    <row r="10" spans="2:3" ht="13.7" customHeight="1">
      <c r="B10" s="157"/>
      <c r="C10" s="100"/>
    </row>
    <row r="11" spans="2:3" ht="13.7" customHeight="1">
      <c r="B11" s="150" t="s">
        <v>25</v>
      </c>
      <c r="C11" s="155"/>
    </row>
    <row r="12" spans="2:3" ht="13.7" customHeight="1">
      <c r="B12" s="150" t="s">
        <v>26</v>
      </c>
      <c r="C12" s="155"/>
    </row>
    <row r="13" spans="2:3" ht="13.7" customHeight="1">
      <c r="B13" s="150" t="s">
        <v>27</v>
      </c>
      <c r="C13" s="155"/>
    </row>
    <row r="14" spans="2:3" ht="13.7" customHeight="1" thickBot="1">
      <c r="B14" s="157"/>
      <c r="C14" s="100"/>
    </row>
    <row r="15" spans="2:3" ht="13.7" customHeight="1">
      <c r="B15" s="198" t="s">
        <v>28</v>
      </c>
      <c r="C15" s="250"/>
    </row>
    <row r="16" spans="2:3" ht="13.7" customHeight="1">
      <c r="B16" s="150" t="s">
        <v>29</v>
      </c>
      <c r="C16" s="158"/>
    </row>
    <row r="17" spans="2:3" ht="13.7" customHeight="1">
      <c r="B17" s="150" t="s">
        <v>30</v>
      </c>
      <c r="C17" s="159"/>
    </row>
    <row r="18" spans="2:3">
      <c r="B18" s="150" t="s">
        <v>31</v>
      </c>
      <c r="C18" s="155"/>
    </row>
    <row r="19" spans="2:3" ht="13.7" customHeight="1">
      <c r="B19" s="150" t="s">
        <v>32</v>
      </c>
      <c r="C19" s="155"/>
    </row>
    <row r="20" spans="2:3" ht="13.7" customHeight="1">
      <c r="B20" s="251" t="s">
        <v>33</v>
      </c>
      <c r="C20" s="155"/>
    </row>
    <row r="21" spans="2:3" ht="13.7" customHeight="1" thickBot="1">
      <c r="B21" s="252" t="s">
        <v>34</v>
      </c>
      <c r="C21" s="161"/>
    </row>
    <row r="22" spans="2:3" ht="13.7" customHeight="1"/>
    <row r="23" spans="2:3" ht="13.7" customHeight="1"/>
    <row r="24" spans="2:3" ht="13.7" customHeight="1"/>
    <row r="25" spans="2:3" ht="13.7" customHeight="1"/>
    <row r="26" spans="2:3" ht="13.7" customHeight="1"/>
    <row r="27" spans="2:3" ht="13.7" customHeight="1"/>
    <row r="28" spans="2:3" ht="13.7" customHeight="1"/>
    <row r="29" spans="2:3" ht="13.7" customHeight="1"/>
    <row r="30" spans="2:3" ht="13.7" customHeight="1"/>
    <row r="31" spans="2:3" ht="13.7" customHeight="1"/>
  </sheetData>
  <customSheetViews>
    <customSheetView guid="{7E51A4CF-A0C1-4FB7-B8B8-FF933AF8F7EC}" fitToPage="1">
      <pane ySplit="3" topLeftCell="A4" activePane="bottomLeft" state="frozen"/>
      <selection pane="bottomLeft" activeCell="A22" sqref="A1:IV65536"/>
      <pageMargins left="0" right="0" top="0" bottom="0" header="0" footer="0"/>
      <pageSetup orientation="landscape" r:id="rId1"/>
      <headerFooter alignWithMargins="0"/>
    </customSheetView>
  </customSheetViews>
  <mergeCells count="1">
    <mergeCell ref="B3:C3"/>
  </mergeCells>
  <phoneticPr fontId="10" type="noConversion"/>
  <hyperlinks>
    <hyperlink ref="B20" r:id="rId2" xr:uid="{174B156D-F967-4DDC-8EB2-D1C618F86197}"/>
    <hyperlink ref="B21" r:id="rId3" xr:uid="{96BDC915-1AF6-4CB3-8BEC-96BB31D3C187}"/>
  </hyperlinks>
  <pageMargins left="0.75" right="0.75" top="1" bottom="1" header="0.5" footer="0.5"/>
  <pageSetup orientation="landscape" r:id="rId4"/>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D76"/>
  <sheetViews>
    <sheetView workbookViewId="0">
      <pane ySplit="4" topLeftCell="A5" activePane="bottomLeft" state="frozen"/>
      <selection sqref="A1:IV65536"/>
      <selection pane="bottomLeft" activeCell="A2" sqref="A2"/>
    </sheetView>
  </sheetViews>
  <sheetFormatPr defaultRowHeight="13.5"/>
  <cols>
    <col min="1" max="1" width="4" style="32" customWidth="1"/>
    <col min="2" max="2" width="54" style="32" customWidth="1"/>
    <col min="3" max="3" width="48.28515625" style="32" customWidth="1"/>
    <col min="4" max="4" width="51.85546875" style="71" customWidth="1"/>
    <col min="5" max="5" width="12" style="32" customWidth="1"/>
    <col min="6" max="16384" width="9.140625" style="32"/>
  </cols>
  <sheetData>
    <row r="1" spans="1:4" ht="13.5" customHeight="1">
      <c r="A1" s="31" t="str">
        <f>'Customer Service'!$B$1</f>
        <v>Please fill out all five (6) tabs on this spreadsheet</v>
      </c>
      <c r="B1" s="31"/>
    </row>
    <row r="2" spans="1:4" ht="13.5" customHeight="1" thickBot="1">
      <c r="B2" s="31"/>
    </row>
    <row r="3" spans="1:4" ht="13.5" customHeight="1" thickBot="1">
      <c r="B3" s="72" t="s">
        <v>35</v>
      </c>
      <c r="C3" s="73"/>
    </row>
    <row r="4" spans="1:4" s="36" customFormat="1" ht="13.5" customHeight="1">
      <c r="B4" s="74" t="s">
        <v>36</v>
      </c>
      <c r="C4" s="75" t="s">
        <v>37</v>
      </c>
      <c r="D4" s="76">
        <f>'POR and NON POR Payments'!$B$7</f>
        <v>0</v>
      </c>
    </row>
    <row r="5" spans="1:4" ht="31.9" customHeight="1">
      <c r="B5" s="77" t="s">
        <v>38</v>
      </c>
      <c r="C5" s="78" t="s">
        <v>39</v>
      </c>
      <c r="D5" s="79"/>
    </row>
    <row r="6" spans="1:4" ht="13.5" customHeight="1">
      <c r="B6" s="77" t="s">
        <v>23</v>
      </c>
      <c r="C6" s="78" t="s">
        <v>40</v>
      </c>
      <c r="D6" s="79"/>
    </row>
    <row r="7" spans="1:4" ht="13.5" customHeight="1">
      <c r="B7" s="77" t="s">
        <v>24</v>
      </c>
      <c r="C7" s="78" t="s">
        <v>41</v>
      </c>
      <c r="D7" s="79"/>
    </row>
    <row r="8" spans="1:4" ht="13.5" customHeight="1">
      <c r="B8" s="77" t="s">
        <v>42</v>
      </c>
      <c r="C8" s="80" t="s">
        <v>43</v>
      </c>
      <c r="D8" s="79"/>
    </row>
    <row r="9" spans="1:4" ht="13.5" customHeight="1">
      <c r="B9" s="77" t="s">
        <v>25</v>
      </c>
      <c r="C9" s="78" t="s">
        <v>44</v>
      </c>
      <c r="D9" s="79"/>
    </row>
    <row r="10" spans="1:4" ht="13.5" customHeight="1">
      <c r="B10" s="77" t="s">
        <v>26</v>
      </c>
      <c r="C10" s="78"/>
      <c r="D10" s="79"/>
    </row>
    <row r="11" spans="1:4" ht="25.9" customHeight="1">
      <c r="B11" s="77" t="s">
        <v>27</v>
      </c>
      <c r="C11" s="81" t="s">
        <v>45</v>
      </c>
      <c r="D11" s="82"/>
    </row>
    <row r="12" spans="1:4" ht="13.5" customHeight="1">
      <c r="B12" s="83" t="s">
        <v>46</v>
      </c>
      <c r="C12" s="81"/>
      <c r="D12" s="84"/>
    </row>
    <row r="13" spans="1:4" ht="13.5" customHeight="1">
      <c r="B13" s="85" t="s">
        <v>47</v>
      </c>
      <c r="C13" s="81" t="s">
        <v>48</v>
      </c>
      <c r="D13" s="82"/>
    </row>
    <row r="14" spans="1:4" ht="13.5" customHeight="1">
      <c r="B14" s="77" t="s">
        <v>25</v>
      </c>
      <c r="C14" s="78" t="s">
        <v>49</v>
      </c>
      <c r="D14" s="79"/>
    </row>
    <row r="15" spans="1:4" ht="13.5" customHeight="1" thickBot="1">
      <c r="B15" s="86"/>
      <c r="C15" s="87"/>
      <c r="D15" s="88"/>
    </row>
    <row r="16" spans="1:4" ht="13.5" customHeight="1">
      <c r="B16" s="89" t="s">
        <v>50</v>
      </c>
      <c r="C16" s="90"/>
      <c r="D16" s="91"/>
    </row>
    <row r="17" spans="2:4" ht="13.5" customHeight="1">
      <c r="B17" s="92" t="s">
        <v>51</v>
      </c>
      <c r="C17" s="93" t="s">
        <v>52</v>
      </c>
      <c r="D17" s="94"/>
    </row>
    <row r="18" spans="2:4" ht="13.5" customHeight="1">
      <c r="B18" s="95" t="s">
        <v>53</v>
      </c>
      <c r="C18" s="96" t="s">
        <v>54</v>
      </c>
      <c r="D18" s="97"/>
    </row>
    <row r="19" spans="2:4" ht="13.5" customHeight="1">
      <c r="B19" s="98" t="s">
        <v>55</v>
      </c>
      <c r="C19" s="96" t="s">
        <v>56</v>
      </c>
      <c r="D19" s="79"/>
    </row>
    <row r="20" spans="2:4" ht="13.5" customHeight="1">
      <c r="B20" s="98" t="s">
        <v>57</v>
      </c>
      <c r="C20" s="99" t="s">
        <v>54</v>
      </c>
      <c r="D20" s="97"/>
    </row>
    <row r="21" spans="2:4" ht="13.5" customHeight="1">
      <c r="B21" s="98" t="s">
        <v>58</v>
      </c>
      <c r="C21" s="96" t="s">
        <v>52</v>
      </c>
      <c r="D21" s="79"/>
    </row>
    <row r="22" spans="2:4" ht="13.5" customHeight="1" thickBot="1">
      <c r="B22" s="86"/>
      <c r="C22" s="100"/>
      <c r="D22" s="88"/>
    </row>
    <row r="23" spans="2:4" ht="13.5" customHeight="1">
      <c r="B23" s="89" t="s">
        <v>59</v>
      </c>
      <c r="C23" s="90"/>
      <c r="D23" s="91"/>
    </row>
    <row r="24" spans="2:4" ht="13.5" customHeight="1">
      <c r="B24" s="98" t="s">
        <v>60</v>
      </c>
      <c r="C24" s="101" t="s">
        <v>61</v>
      </c>
      <c r="D24" s="259"/>
    </row>
    <row r="25" spans="2:4">
      <c r="B25" s="98" t="s">
        <v>62</v>
      </c>
      <c r="C25" s="102" t="s">
        <v>63</v>
      </c>
      <c r="D25" s="103"/>
    </row>
    <row r="26" spans="2:4" ht="13.5" customHeight="1">
      <c r="B26" s="98" t="s">
        <v>64</v>
      </c>
      <c r="C26" s="101"/>
      <c r="D26" s="259"/>
    </row>
    <row r="27" spans="2:4" ht="13.5" customHeight="1">
      <c r="B27" s="98" t="s">
        <v>65</v>
      </c>
      <c r="C27" s="101"/>
      <c r="D27" s="259"/>
    </row>
    <row r="28" spans="2:4">
      <c r="B28" s="98" t="s">
        <v>66</v>
      </c>
      <c r="C28" s="102" t="s">
        <v>67</v>
      </c>
      <c r="D28" s="103"/>
    </row>
    <row r="29" spans="2:4" ht="13.5" customHeight="1">
      <c r="B29" s="98" t="s">
        <v>68</v>
      </c>
      <c r="C29" s="101"/>
      <c r="D29" s="259"/>
    </row>
    <row r="30" spans="2:4" ht="13.5" customHeight="1">
      <c r="B30" s="98" t="s">
        <v>69</v>
      </c>
      <c r="C30" s="101"/>
      <c r="D30" s="259"/>
    </row>
    <row r="31" spans="2:4" ht="13.5" customHeight="1">
      <c r="B31" s="98" t="s">
        <v>70</v>
      </c>
      <c r="C31" s="101"/>
      <c r="D31" s="259"/>
    </row>
    <row r="32" spans="2:4" ht="13.5" customHeight="1" thickBot="1">
      <c r="B32" s="104"/>
      <c r="C32" s="105"/>
      <c r="D32" s="106"/>
    </row>
    <row r="33" spans="2:4" ht="13.5" customHeight="1">
      <c r="B33" s="89" t="s">
        <v>71</v>
      </c>
      <c r="C33" s="107"/>
      <c r="D33" s="108"/>
    </row>
    <row r="34" spans="2:4" ht="13.5" customHeight="1">
      <c r="B34" s="98" t="s">
        <v>72</v>
      </c>
      <c r="C34" s="109" t="s">
        <v>73</v>
      </c>
      <c r="D34" s="97"/>
    </row>
    <row r="35" spans="2:4" ht="14.25" thickBot="1">
      <c r="B35" s="110" t="s">
        <v>74</v>
      </c>
      <c r="C35" s="111"/>
      <c r="D35" s="112"/>
    </row>
    <row r="36" spans="2:4" ht="14.25" thickBot="1">
      <c r="B36" s="104"/>
      <c r="C36" s="105"/>
      <c r="D36" s="106"/>
    </row>
    <row r="37" spans="2:4" ht="39">
      <c r="B37" s="113" t="s">
        <v>75</v>
      </c>
      <c r="C37" s="114" t="s">
        <v>76</v>
      </c>
      <c r="D37" s="115"/>
    </row>
    <row r="38" spans="2:4">
      <c r="B38" s="92" t="s">
        <v>77</v>
      </c>
      <c r="C38" s="116" t="s">
        <v>61</v>
      </c>
      <c r="D38" s="117"/>
    </row>
    <row r="39" spans="2:4">
      <c r="B39" s="83" t="s">
        <v>78</v>
      </c>
      <c r="C39" s="118" t="s">
        <v>79</v>
      </c>
      <c r="D39" s="117"/>
    </row>
    <row r="40" spans="2:4">
      <c r="B40" s="83" t="s">
        <v>80</v>
      </c>
      <c r="C40" s="116" t="s">
        <v>79</v>
      </c>
      <c r="D40" s="117"/>
    </row>
    <row r="41" spans="2:4" ht="26.25">
      <c r="B41" s="119" t="s">
        <v>81</v>
      </c>
      <c r="C41" s="116" t="s">
        <v>79</v>
      </c>
      <c r="D41" s="117"/>
    </row>
    <row r="42" spans="2:4">
      <c r="B42" s="83" t="s">
        <v>82</v>
      </c>
      <c r="C42" s="116" t="s">
        <v>79</v>
      </c>
      <c r="D42" s="117"/>
    </row>
    <row r="43" spans="2:4" ht="14.25" thickBot="1">
      <c r="B43" s="120" t="s">
        <v>83</v>
      </c>
      <c r="C43" s="121" t="s">
        <v>79</v>
      </c>
      <c r="D43" s="117"/>
    </row>
    <row r="44" spans="2:4">
      <c r="B44" s="86"/>
      <c r="C44" s="100"/>
      <c r="D44" s="88"/>
    </row>
    <row r="45" spans="2:4" ht="26.25">
      <c r="B45" s="122" t="s">
        <v>84</v>
      </c>
      <c r="C45" s="123" t="s">
        <v>85</v>
      </c>
      <c r="D45" s="124"/>
    </row>
    <row r="46" spans="2:4">
      <c r="B46" s="125" t="s">
        <v>86</v>
      </c>
      <c r="C46" s="114" t="s">
        <v>87</v>
      </c>
      <c r="D46" s="126"/>
    </row>
    <row r="47" spans="2:4">
      <c r="B47" s="125" t="s">
        <v>88</v>
      </c>
      <c r="C47" s="114" t="s">
        <v>89</v>
      </c>
      <c r="D47" s="126"/>
    </row>
    <row r="48" spans="2:4" ht="14.25" thickBot="1">
      <c r="B48" s="127" t="s">
        <v>90</v>
      </c>
      <c r="C48" s="128" t="s">
        <v>91</v>
      </c>
      <c r="D48" s="129"/>
    </row>
    <row r="49" spans="2:3" ht="14.25" thickBot="1"/>
    <row r="50" spans="2:3" ht="15.75">
      <c r="B50" s="130" t="s">
        <v>92</v>
      </c>
      <c r="C50" s="131"/>
    </row>
    <row r="51" spans="2:3" ht="15.75">
      <c r="B51" s="132" t="s">
        <v>93</v>
      </c>
      <c r="C51" s="133"/>
    </row>
    <row r="52" spans="2:3">
      <c r="B52" s="132" t="s">
        <v>94</v>
      </c>
      <c r="C52" s="134"/>
    </row>
    <row r="53" spans="2:3" ht="15.75">
      <c r="B53" s="132" t="s">
        <v>95</v>
      </c>
      <c r="C53" s="135"/>
    </row>
    <row r="54" spans="2:3">
      <c r="B54" s="132" t="s">
        <v>96</v>
      </c>
      <c r="C54" s="136"/>
    </row>
    <row r="55" spans="2:3">
      <c r="B55" s="132" t="s">
        <v>97</v>
      </c>
      <c r="C55" s="136"/>
    </row>
    <row r="56" spans="2:3" ht="15.75">
      <c r="B56" s="137"/>
      <c r="C56" s="138"/>
    </row>
    <row r="57" spans="2:3">
      <c r="B57" s="139" t="s">
        <v>98</v>
      </c>
      <c r="C57" s="140"/>
    </row>
    <row r="58" spans="2:3">
      <c r="B58" s="132" t="s">
        <v>99</v>
      </c>
      <c r="C58" s="141"/>
    </row>
    <row r="59" spans="2:3">
      <c r="B59" s="132" t="s">
        <v>94</v>
      </c>
      <c r="C59" s="142"/>
    </row>
    <row r="60" spans="2:3">
      <c r="B60" s="132" t="s">
        <v>95</v>
      </c>
      <c r="C60" s="141"/>
    </row>
    <row r="61" spans="2:3">
      <c r="B61" s="132" t="s">
        <v>100</v>
      </c>
      <c r="C61" s="141"/>
    </row>
    <row r="62" spans="2:3">
      <c r="B62" s="132" t="s">
        <v>97</v>
      </c>
      <c r="C62" s="141"/>
    </row>
    <row r="63" spans="2:3" ht="15.75">
      <c r="B63" s="137"/>
      <c r="C63" s="143"/>
    </row>
    <row r="64" spans="2:3" ht="15.75">
      <c r="B64" s="139" t="s">
        <v>101</v>
      </c>
      <c r="C64" s="144"/>
    </row>
    <row r="65" spans="2:3">
      <c r="B65" s="132" t="s">
        <v>99</v>
      </c>
      <c r="C65" s="141"/>
    </row>
    <row r="66" spans="2:3">
      <c r="B66" s="132" t="s">
        <v>102</v>
      </c>
      <c r="C66" s="142"/>
    </row>
    <row r="67" spans="2:3">
      <c r="B67" s="132" t="s">
        <v>103</v>
      </c>
      <c r="C67" s="141"/>
    </row>
    <row r="68" spans="2:3">
      <c r="B68" s="132" t="s">
        <v>96</v>
      </c>
      <c r="C68" s="141"/>
    </row>
    <row r="69" spans="2:3">
      <c r="B69" s="132" t="s">
        <v>97</v>
      </c>
      <c r="C69" s="141"/>
    </row>
    <row r="70" spans="2:3" ht="15.75">
      <c r="B70" s="145"/>
      <c r="C70" s="146"/>
    </row>
    <row r="71" spans="2:3">
      <c r="B71" s="139" t="s">
        <v>104</v>
      </c>
      <c r="C71" s="147"/>
    </row>
    <row r="72" spans="2:3">
      <c r="B72" s="132" t="s">
        <v>99</v>
      </c>
      <c r="C72" s="141"/>
    </row>
    <row r="73" spans="2:3">
      <c r="B73" s="132" t="s">
        <v>94</v>
      </c>
      <c r="C73" s="142"/>
    </row>
    <row r="74" spans="2:3">
      <c r="B74" s="132" t="s">
        <v>95</v>
      </c>
      <c r="C74" s="141"/>
    </row>
    <row r="75" spans="2:3">
      <c r="B75" s="132" t="s">
        <v>100</v>
      </c>
      <c r="C75" s="141"/>
    </row>
    <row r="76" spans="2:3" ht="14.25" thickBot="1">
      <c r="B76" s="148" t="s">
        <v>97</v>
      </c>
      <c r="C76" s="149"/>
    </row>
  </sheetData>
  <customSheetViews>
    <customSheetView guid="{7E51A4CF-A0C1-4FB7-B8B8-FF933AF8F7EC}">
      <selection activeCell="A22" sqref="A1:IV65536"/>
      <pageMargins left="0" right="0" top="0" bottom="0" header="0" footer="0"/>
      <pageSetup orientation="portrait" horizontalDpi="1200" verticalDpi="1200" r:id="rId1"/>
      <headerFooter alignWithMargins="0"/>
    </customSheetView>
  </customSheetViews>
  <phoneticPr fontId="0" type="noConversion"/>
  <hyperlinks>
    <hyperlink ref="C11" r:id="rId2" xr:uid="{00000000-0004-0000-0300-000000000000}"/>
    <hyperlink ref="C25" r:id="rId3" display="https://duqedm.duqlight.com/GISBAgent.exe" xr:uid="{00000000-0004-0000-0300-000001000000}"/>
    <hyperlink ref="C28" r:id="rId4" display="https://duqedmdr.duqlight.com/GISBAgent.exe" xr:uid="{00000000-0004-0000-0300-000002000000}"/>
    <hyperlink ref="C13" r:id="rId5" xr:uid="{00000000-0004-0000-0300-000003000000}"/>
  </hyperlinks>
  <pageMargins left="0.75" right="0.75" top="1" bottom="1" header="0.5" footer="0.5"/>
  <pageSetup orientation="portrait" horizontalDpi="1200" verticalDpi="1200" r:id="rId6"/>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E32"/>
  <sheetViews>
    <sheetView zoomScale="110" zoomScaleNormal="110" workbookViewId="0">
      <selection activeCell="B2" sqref="B2"/>
    </sheetView>
  </sheetViews>
  <sheetFormatPr defaultRowHeight="13.5"/>
  <cols>
    <col min="1" max="1" width="4" style="32" customWidth="1"/>
    <col min="2" max="2" width="39.140625" style="32" bestFit="1" customWidth="1"/>
    <col min="3" max="3" width="18.28515625" style="32" customWidth="1"/>
    <col min="4" max="4" width="25" style="32" customWidth="1"/>
    <col min="5" max="16384" width="9.140625" style="32"/>
  </cols>
  <sheetData>
    <row r="1" spans="2:5" ht="13.7" customHeight="1">
      <c r="B1" s="31" t="str">
        <f>'Customer Service'!$B$1</f>
        <v>Please fill out all five (6) tabs on this spreadsheet</v>
      </c>
    </row>
    <row r="2" spans="2:5" ht="13.7" customHeight="1" thickBot="1"/>
    <row r="3" spans="2:5" ht="13.7" customHeight="1">
      <c r="B3" s="330">
        <f>+'POR and NON POR Payments'!$B$7</f>
        <v>0</v>
      </c>
      <c r="C3" s="331"/>
      <c r="D3" s="332"/>
    </row>
    <row r="4" spans="2:5" ht="13.7" customHeight="1" thickBot="1">
      <c r="B4" s="33"/>
      <c r="C4" s="34"/>
      <c r="D4" s="35"/>
    </row>
    <row r="5" spans="2:5" ht="13.7" customHeight="1">
      <c r="B5" s="264" t="s">
        <v>31</v>
      </c>
      <c r="C5" s="336" t="str">
        <f>IF('DLC Invoicing'!$C$18=0," ",'DLC Invoicing'!$C$18)</f>
        <v xml:space="preserve"> </v>
      </c>
      <c r="D5" s="337"/>
    </row>
    <row r="6" spans="2:5" ht="13.7" customHeight="1" thickBot="1">
      <c r="B6" s="265" t="s">
        <v>105</v>
      </c>
      <c r="C6" s="334"/>
      <c r="D6" s="335"/>
      <c r="E6" s="162" t="s">
        <v>106</v>
      </c>
    </row>
    <row r="7" spans="2:5" ht="13.7" customHeight="1">
      <c r="B7" s="36"/>
      <c r="C7" s="36"/>
      <c r="D7" s="37"/>
    </row>
    <row r="8" spans="2:5" ht="13.7" customHeight="1" thickBot="1">
      <c r="B8" s="36"/>
      <c r="C8" s="36"/>
      <c r="D8" s="37"/>
    </row>
    <row r="9" spans="2:5" ht="30" customHeight="1" thickBot="1">
      <c r="B9" s="333" t="s">
        <v>107</v>
      </c>
      <c r="C9" s="328"/>
      <c r="D9" s="329"/>
    </row>
    <row r="10" spans="2:5" ht="13.7" customHeight="1" thickBot="1">
      <c r="B10" s="38" t="s">
        <v>108</v>
      </c>
      <c r="C10" s="39" t="s">
        <v>109</v>
      </c>
      <c r="D10" s="40" t="s">
        <v>110</v>
      </c>
    </row>
    <row r="11" spans="2:5" ht="13.7" customHeight="1">
      <c r="B11" s="41"/>
      <c r="C11" s="42"/>
      <c r="D11" s="43"/>
    </row>
    <row r="12" spans="2:5" ht="13.7" customHeight="1">
      <c r="B12" s="44"/>
      <c r="C12" s="45"/>
      <c r="D12" s="46"/>
    </row>
    <row r="13" spans="2:5" ht="13.7" customHeight="1" thickBot="1">
      <c r="B13" s="47"/>
      <c r="C13" s="48"/>
      <c r="D13" s="49"/>
    </row>
    <row r="14" spans="2:5" ht="13.7" customHeight="1" thickBot="1">
      <c r="B14" s="36"/>
      <c r="C14" s="50"/>
      <c r="D14" s="37"/>
    </row>
    <row r="15" spans="2:5" ht="16.5" customHeight="1" thickBot="1">
      <c r="B15" s="333" t="s">
        <v>111</v>
      </c>
      <c r="C15" s="328"/>
      <c r="D15" s="329"/>
    </row>
    <row r="16" spans="2:5" ht="13.7" customHeight="1" thickBot="1">
      <c r="B16" s="38" t="s">
        <v>108</v>
      </c>
      <c r="C16" s="39" t="s">
        <v>109</v>
      </c>
      <c r="D16" s="40" t="s">
        <v>110</v>
      </c>
    </row>
    <row r="17" spans="2:4" ht="13.7" customHeight="1">
      <c r="B17" s="41"/>
      <c r="C17" s="42"/>
      <c r="D17" s="43"/>
    </row>
    <row r="18" spans="2:4" ht="13.7" customHeight="1">
      <c r="B18" s="44"/>
      <c r="C18" s="45"/>
      <c r="D18" s="46"/>
    </row>
    <row r="19" spans="2:4" ht="13.7" customHeight="1" thickBot="1">
      <c r="B19" s="47"/>
      <c r="C19" s="48"/>
      <c r="D19" s="51"/>
    </row>
    <row r="20" spans="2:4" ht="13.7" customHeight="1" thickBot="1">
      <c r="B20" s="36"/>
      <c r="C20" s="50"/>
      <c r="D20" s="36"/>
    </row>
    <row r="21" spans="2:4" ht="13.7" customHeight="1" thickBot="1">
      <c r="B21" s="327" t="s">
        <v>112</v>
      </c>
      <c r="C21" s="328"/>
      <c r="D21" s="329"/>
    </row>
    <row r="22" spans="2:4" ht="13.7" customHeight="1">
      <c r="B22" s="52" t="s">
        <v>108</v>
      </c>
      <c r="C22" s="53" t="s">
        <v>113</v>
      </c>
      <c r="D22" s="54" t="s">
        <v>110</v>
      </c>
    </row>
    <row r="23" spans="2:4">
      <c r="B23" s="44"/>
      <c r="C23" s="55"/>
      <c r="D23" s="56"/>
    </row>
    <row r="24" spans="2:4">
      <c r="B24" s="57"/>
      <c r="C24" s="58"/>
      <c r="D24" s="59"/>
    </row>
    <row r="25" spans="2:4" ht="14.25" thickBot="1">
      <c r="B25" s="47"/>
      <c r="C25" s="60"/>
      <c r="D25" s="61"/>
    </row>
    <row r="26" spans="2:4" ht="14.25" thickBot="1">
      <c r="B26" s="36"/>
      <c r="C26" s="62"/>
      <c r="D26" s="63"/>
    </row>
    <row r="27" spans="2:4" ht="13.7" customHeight="1" thickBot="1">
      <c r="B27" s="327" t="s">
        <v>114</v>
      </c>
      <c r="C27" s="328"/>
      <c r="D27" s="329"/>
    </row>
    <row r="28" spans="2:4" ht="13.7" customHeight="1" thickBot="1">
      <c r="B28" s="38" t="s">
        <v>108</v>
      </c>
      <c r="C28" s="64" t="s">
        <v>113</v>
      </c>
      <c r="D28" s="40" t="s">
        <v>110</v>
      </c>
    </row>
    <row r="29" spans="2:4">
      <c r="B29" s="65"/>
      <c r="C29" s="66"/>
      <c r="D29" s="67"/>
    </row>
    <row r="30" spans="2:4" ht="13.7" customHeight="1">
      <c r="B30" s="68"/>
      <c r="C30" s="69"/>
      <c r="D30" s="70"/>
    </row>
    <row r="31" spans="2:4" ht="13.7" customHeight="1" thickBot="1">
      <c r="B31" s="47"/>
      <c r="C31" s="48"/>
      <c r="D31" s="51"/>
    </row>
    <row r="32" spans="2:4" ht="13.7" customHeight="1"/>
  </sheetData>
  <customSheetViews>
    <customSheetView guid="{7E51A4CF-A0C1-4FB7-B8B8-FF933AF8F7EC}" fitToPage="1">
      <pane ySplit="3" topLeftCell="A4" activePane="bottomLeft" state="frozen"/>
      <selection pane="bottomLeft" activeCell="A22" sqref="A1:IV65536"/>
      <pageMargins left="0" right="0" top="0" bottom="0" header="0" footer="0"/>
      <pageSetup orientation="landscape" r:id="rId1"/>
      <headerFooter alignWithMargins="0"/>
    </customSheetView>
  </customSheetViews>
  <mergeCells count="7">
    <mergeCell ref="B21:D21"/>
    <mergeCell ref="B27:D27"/>
    <mergeCell ref="B3:D3"/>
    <mergeCell ref="B9:D9"/>
    <mergeCell ref="B15:D15"/>
    <mergeCell ref="C6:D6"/>
    <mergeCell ref="C5:D5"/>
  </mergeCells>
  <phoneticPr fontId="10" type="noConversion"/>
  <pageMargins left="0.75" right="0.75" top="1" bottom="1" header="0.5" footer="0.5"/>
  <pageSetup orientation="landscape"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CBE23-8AD1-4B19-8FD1-7D0C0C7C9C79}">
  <sheetPr>
    <pageSetUpPr fitToPage="1"/>
  </sheetPr>
  <dimension ref="A1:O14"/>
  <sheetViews>
    <sheetView zoomScaleNormal="100" workbookViewId="0">
      <pane ySplit="6" topLeftCell="A7" activePane="bottomLeft" state="frozen"/>
      <selection pane="bottomLeft" activeCell="B2" sqref="B2:F2"/>
    </sheetView>
  </sheetViews>
  <sheetFormatPr defaultRowHeight="14.25"/>
  <cols>
    <col min="1" max="1" width="29.85546875" style="201" customWidth="1"/>
    <col min="2" max="2" width="9.85546875" style="201" customWidth="1"/>
    <col min="3" max="4" width="10.7109375" style="201" bestFit="1" customWidth="1"/>
    <col min="5" max="13" width="9.85546875" style="201" customWidth="1"/>
    <col min="14" max="18" width="9.7109375" style="201" bestFit="1" customWidth="1"/>
    <col min="19" max="21" width="9.85546875" style="201" bestFit="1" customWidth="1"/>
    <col min="22" max="22" width="9.7109375" style="201" bestFit="1" customWidth="1"/>
    <col min="23" max="25" width="10.7109375" style="201" bestFit="1" customWidth="1"/>
    <col min="26" max="256" width="9.140625" style="201"/>
    <col min="257" max="257" width="29.85546875" style="201" customWidth="1"/>
    <col min="258" max="258" width="9.85546875" style="201" customWidth="1"/>
    <col min="259" max="260" width="10.7109375" style="201" bestFit="1" customWidth="1"/>
    <col min="261" max="269" width="9.85546875" style="201" customWidth="1"/>
    <col min="270" max="274" width="9.7109375" style="201" bestFit="1" customWidth="1"/>
    <col min="275" max="277" width="9.85546875" style="201" bestFit="1" customWidth="1"/>
    <col min="278" max="278" width="9.7109375" style="201" bestFit="1" customWidth="1"/>
    <col min="279" max="281" width="10.7109375" style="201" bestFit="1" customWidth="1"/>
    <col min="282" max="512" width="9.140625" style="201"/>
    <col min="513" max="513" width="29.85546875" style="201" customWidth="1"/>
    <col min="514" max="514" width="9.85546875" style="201" customWidth="1"/>
    <col min="515" max="516" width="10.7109375" style="201" bestFit="1" customWidth="1"/>
    <col min="517" max="525" width="9.85546875" style="201" customWidth="1"/>
    <col min="526" max="530" width="9.7109375" style="201" bestFit="1" customWidth="1"/>
    <col min="531" max="533" width="9.85546875" style="201" bestFit="1" customWidth="1"/>
    <col min="534" max="534" width="9.7109375" style="201" bestFit="1" customWidth="1"/>
    <col min="535" max="537" width="10.7109375" style="201" bestFit="1" customWidth="1"/>
    <col min="538" max="768" width="9.140625" style="201"/>
    <col min="769" max="769" width="29.85546875" style="201" customWidth="1"/>
    <col min="770" max="770" width="9.85546875" style="201" customWidth="1"/>
    <col min="771" max="772" width="10.7109375" style="201" bestFit="1" customWidth="1"/>
    <col min="773" max="781" width="9.85546875" style="201" customWidth="1"/>
    <col min="782" max="786" width="9.7109375" style="201" bestFit="1" customWidth="1"/>
    <col min="787" max="789" width="9.85546875" style="201" bestFit="1" customWidth="1"/>
    <col min="790" max="790" width="9.7109375" style="201" bestFit="1" customWidth="1"/>
    <col min="791" max="793" width="10.7109375" style="201" bestFit="1" customWidth="1"/>
    <col min="794" max="1024" width="9.140625" style="201"/>
    <col min="1025" max="1025" width="29.85546875" style="201" customWidth="1"/>
    <col min="1026" max="1026" width="9.85546875" style="201" customWidth="1"/>
    <col min="1027" max="1028" width="10.7109375" style="201" bestFit="1" customWidth="1"/>
    <col min="1029" max="1037" width="9.85546875" style="201" customWidth="1"/>
    <col min="1038" max="1042" width="9.7109375" style="201" bestFit="1" customWidth="1"/>
    <col min="1043" max="1045" width="9.85546875" style="201" bestFit="1" customWidth="1"/>
    <col min="1046" max="1046" width="9.7109375" style="201" bestFit="1" customWidth="1"/>
    <col min="1047" max="1049" width="10.7109375" style="201" bestFit="1" customWidth="1"/>
    <col min="1050" max="1280" width="9.140625" style="201"/>
    <col min="1281" max="1281" width="29.85546875" style="201" customWidth="1"/>
    <col min="1282" max="1282" width="9.85546875" style="201" customWidth="1"/>
    <col min="1283" max="1284" width="10.7109375" style="201" bestFit="1" customWidth="1"/>
    <col min="1285" max="1293" width="9.85546875" style="201" customWidth="1"/>
    <col min="1294" max="1298" width="9.7109375" style="201" bestFit="1" customWidth="1"/>
    <col min="1299" max="1301" width="9.85546875" style="201" bestFit="1" customWidth="1"/>
    <col min="1302" max="1302" width="9.7109375" style="201" bestFit="1" customWidth="1"/>
    <col min="1303" max="1305" width="10.7109375" style="201" bestFit="1" customWidth="1"/>
    <col min="1306" max="1536" width="9.140625" style="201"/>
    <col min="1537" max="1537" width="29.85546875" style="201" customWidth="1"/>
    <col min="1538" max="1538" width="9.85546875" style="201" customWidth="1"/>
    <col min="1539" max="1540" width="10.7109375" style="201" bestFit="1" customWidth="1"/>
    <col min="1541" max="1549" width="9.85546875" style="201" customWidth="1"/>
    <col min="1550" max="1554" width="9.7109375" style="201" bestFit="1" customWidth="1"/>
    <col min="1555" max="1557" width="9.85546875" style="201" bestFit="1" customWidth="1"/>
    <col min="1558" max="1558" width="9.7109375" style="201" bestFit="1" customWidth="1"/>
    <col min="1559" max="1561" width="10.7109375" style="201" bestFit="1" customWidth="1"/>
    <col min="1562" max="1792" width="9.140625" style="201"/>
    <col min="1793" max="1793" width="29.85546875" style="201" customWidth="1"/>
    <col min="1794" max="1794" width="9.85546875" style="201" customWidth="1"/>
    <col min="1795" max="1796" width="10.7109375" style="201" bestFit="1" customWidth="1"/>
    <col min="1797" max="1805" width="9.85546875" style="201" customWidth="1"/>
    <col min="1806" max="1810" width="9.7109375" style="201" bestFit="1" customWidth="1"/>
    <col min="1811" max="1813" width="9.85546875" style="201" bestFit="1" customWidth="1"/>
    <col min="1814" max="1814" width="9.7109375" style="201" bestFit="1" customWidth="1"/>
    <col min="1815" max="1817" width="10.7109375" style="201" bestFit="1" customWidth="1"/>
    <col min="1818" max="2048" width="9.140625" style="201"/>
    <col min="2049" max="2049" width="29.85546875" style="201" customWidth="1"/>
    <col min="2050" max="2050" width="9.85546875" style="201" customWidth="1"/>
    <col min="2051" max="2052" width="10.7109375" style="201" bestFit="1" customWidth="1"/>
    <col min="2053" max="2061" width="9.85546875" style="201" customWidth="1"/>
    <col min="2062" max="2066" width="9.7109375" style="201" bestFit="1" customWidth="1"/>
    <col min="2067" max="2069" width="9.85546875" style="201" bestFit="1" customWidth="1"/>
    <col min="2070" max="2070" width="9.7109375" style="201" bestFit="1" customWidth="1"/>
    <col min="2071" max="2073" width="10.7109375" style="201" bestFit="1" customWidth="1"/>
    <col min="2074" max="2304" width="9.140625" style="201"/>
    <col min="2305" max="2305" width="29.85546875" style="201" customWidth="1"/>
    <col min="2306" max="2306" width="9.85546875" style="201" customWidth="1"/>
    <col min="2307" max="2308" width="10.7109375" style="201" bestFit="1" customWidth="1"/>
    <col min="2309" max="2317" width="9.85546875" style="201" customWidth="1"/>
    <col min="2318" max="2322" width="9.7109375" style="201" bestFit="1" customWidth="1"/>
    <col min="2323" max="2325" width="9.85546875" style="201" bestFit="1" customWidth="1"/>
    <col min="2326" max="2326" width="9.7109375" style="201" bestFit="1" customWidth="1"/>
    <col min="2327" max="2329" width="10.7109375" style="201" bestFit="1" customWidth="1"/>
    <col min="2330" max="2560" width="9.140625" style="201"/>
    <col min="2561" max="2561" width="29.85546875" style="201" customWidth="1"/>
    <col min="2562" max="2562" width="9.85546875" style="201" customWidth="1"/>
    <col min="2563" max="2564" width="10.7109375" style="201" bestFit="1" customWidth="1"/>
    <col min="2565" max="2573" width="9.85546875" style="201" customWidth="1"/>
    <col min="2574" max="2578" width="9.7109375" style="201" bestFit="1" customWidth="1"/>
    <col min="2579" max="2581" width="9.85546875" style="201" bestFit="1" customWidth="1"/>
    <col min="2582" max="2582" width="9.7109375" style="201" bestFit="1" customWidth="1"/>
    <col min="2583" max="2585" width="10.7109375" style="201" bestFit="1" customWidth="1"/>
    <col min="2586" max="2816" width="9.140625" style="201"/>
    <col min="2817" max="2817" width="29.85546875" style="201" customWidth="1"/>
    <col min="2818" max="2818" width="9.85546875" style="201" customWidth="1"/>
    <col min="2819" max="2820" width="10.7109375" style="201" bestFit="1" customWidth="1"/>
    <col min="2821" max="2829" width="9.85546875" style="201" customWidth="1"/>
    <col min="2830" max="2834" width="9.7109375" style="201" bestFit="1" customWidth="1"/>
    <col min="2835" max="2837" width="9.85546875" style="201" bestFit="1" customWidth="1"/>
    <col min="2838" max="2838" width="9.7109375" style="201" bestFit="1" customWidth="1"/>
    <col min="2839" max="2841" width="10.7109375" style="201" bestFit="1" customWidth="1"/>
    <col min="2842" max="3072" width="9.140625" style="201"/>
    <col min="3073" max="3073" width="29.85546875" style="201" customWidth="1"/>
    <col min="3074" max="3074" width="9.85546875" style="201" customWidth="1"/>
    <col min="3075" max="3076" width="10.7109375" style="201" bestFit="1" customWidth="1"/>
    <col min="3077" max="3085" width="9.85546875" style="201" customWidth="1"/>
    <col min="3086" max="3090" width="9.7109375" style="201" bestFit="1" customWidth="1"/>
    <col min="3091" max="3093" width="9.85546875" style="201" bestFit="1" customWidth="1"/>
    <col min="3094" max="3094" width="9.7109375" style="201" bestFit="1" customWidth="1"/>
    <col min="3095" max="3097" width="10.7109375" style="201" bestFit="1" customWidth="1"/>
    <col min="3098" max="3328" width="9.140625" style="201"/>
    <col min="3329" max="3329" width="29.85546875" style="201" customWidth="1"/>
    <col min="3330" max="3330" width="9.85546875" style="201" customWidth="1"/>
    <col min="3331" max="3332" width="10.7109375" style="201" bestFit="1" customWidth="1"/>
    <col min="3333" max="3341" width="9.85546875" style="201" customWidth="1"/>
    <col min="3342" max="3346" width="9.7109375" style="201" bestFit="1" customWidth="1"/>
    <col min="3347" max="3349" width="9.85546875" style="201" bestFit="1" customWidth="1"/>
    <col min="3350" max="3350" width="9.7109375" style="201" bestFit="1" customWidth="1"/>
    <col min="3351" max="3353" width="10.7109375" style="201" bestFit="1" customWidth="1"/>
    <col min="3354" max="3584" width="9.140625" style="201"/>
    <col min="3585" max="3585" width="29.85546875" style="201" customWidth="1"/>
    <col min="3586" max="3586" width="9.85546875" style="201" customWidth="1"/>
    <col min="3587" max="3588" width="10.7109375" style="201" bestFit="1" customWidth="1"/>
    <col min="3589" max="3597" width="9.85546875" style="201" customWidth="1"/>
    <col min="3598" max="3602" width="9.7109375" style="201" bestFit="1" customWidth="1"/>
    <col min="3603" max="3605" width="9.85546875" style="201" bestFit="1" customWidth="1"/>
    <col min="3606" max="3606" width="9.7109375" style="201" bestFit="1" customWidth="1"/>
    <col min="3607" max="3609" width="10.7109375" style="201" bestFit="1" customWidth="1"/>
    <col min="3610" max="3840" width="9.140625" style="201"/>
    <col min="3841" max="3841" width="29.85546875" style="201" customWidth="1"/>
    <col min="3842" max="3842" width="9.85546875" style="201" customWidth="1"/>
    <col min="3843" max="3844" width="10.7109375" style="201" bestFit="1" customWidth="1"/>
    <col min="3845" max="3853" width="9.85546875" style="201" customWidth="1"/>
    <col min="3854" max="3858" width="9.7109375" style="201" bestFit="1" customWidth="1"/>
    <col min="3859" max="3861" width="9.85546875" style="201" bestFit="1" customWidth="1"/>
    <col min="3862" max="3862" width="9.7109375" style="201" bestFit="1" customWidth="1"/>
    <col min="3863" max="3865" width="10.7109375" style="201" bestFit="1" customWidth="1"/>
    <col min="3866" max="4096" width="9.140625" style="201"/>
    <col min="4097" max="4097" width="29.85546875" style="201" customWidth="1"/>
    <col min="4098" max="4098" width="9.85546875" style="201" customWidth="1"/>
    <col min="4099" max="4100" width="10.7109375" style="201" bestFit="1" customWidth="1"/>
    <col min="4101" max="4109" width="9.85546875" style="201" customWidth="1"/>
    <col min="4110" max="4114" width="9.7109375" style="201" bestFit="1" customWidth="1"/>
    <col min="4115" max="4117" width="9.85546875" style="201" bestFit="1" customWidth="1"/>
    <col min="4118" max="4118" width="9.7109375" style="201" bestFit="1" customWidth="1"/>
    <col min="4119" max="4121" width="10.7109375" style="201" bestFit="1" customWidth="1"/>
    <col min="4122" max="4352" width="9.140625" style="201"/>
    <col min="4353" max="4353" width="29.85546875" style="201" customWidth="1"/>
    <col min="4354" max="4354" width="9.85546875" style="201" customWidth="1"/>
    <col min="4355" max="4356" width="10.7109375" style="201" bestFit="1" customWidth="1"/>
    <col min="4357" max="4365" width="9.85546875" style="201" customWidth="1"/>
    <col min="4366" max="4370" width="9.7109375" style="201" bestFit="1" customWidth="1"/>
    <col min="4371" max="4373" width="9.85546875" style="201" bestFit="1" customWidth="1"/>
    <col min="4374" max="4374" width="9.7109375" style="201" bestFit="1" customWidth="1"/>
    <col min="4375" max="4377" width="10.7109375" style="201" bestFit="1" customWidth="1"/>
    <col min="4378" max="4608" width="9.140625" style="201"/>
    <col min="4609" max="4609" width="29.85546875" style="201" customWidth="1"/>
    <col min="4610" max="4610" width="9.85546875" style="201" customWidth="1"/>
    <col min="4611" max="4612" width="10.7109375" style="201" bestFit="1" customWidth="1"/>
    <col min="4613" max="4621" width="9.85546875" style="201" customWidth="1"/>
    <col min="4622" max="4626" width="9.7109375" style="201" bestFit="1" customWidth="1"/>
    <col min="4627" max="4629" width="9.85546875" style="201" bestFit="1" customWidth="1"/>
    <col min="4630" max="4630" width="9.7109375" style="201" bestFit="1" customWidth="1"/>
    <col min="4631" max="4633" width="10.7109375" style="201" bestFit="1" customWidth="1"/>
    <col min="4634" max="4864" width="9.140625" style="201"/>
    <col min="4865" max="4865" width="29.85546875" style="201" customWidth="1"/>
    <col min="4866" max="4866" width="9.85546875" style="201" customWidth="1"/>
    <col min="4867" max="4868" width="10.7109375" style="201" bestFit="1" customWidth="1"/>
    <col min="4869" max="4877" width="9.85546875" style="201" customWidth="1"/>
    <col min="4878" max="4882" width="9.7109375" style="201" bestFit="1" customWidth="1"/>
    <col min="4883" max="4885" width="9.85546875" style="201" bestFit="1" customWidth="1"/>
    <col min="4886" max="4886" width="9.7109375" style="201" bestFit="1" customWidth="1"/>
    <col min="4887" max="4889" width="10.7109375" style="201" bestFit="1" customWidth="1"/>
    <col min="4890" max="5120" width="9.140625" style="201"/>
    <col min="5121" max="5121" width="29.85546875" style="201" customWidth="1"/>
    <col min="5122" max="5122" width="9.85546875" style="201" customWidth="1"/>
    <col min="5123" max="5124" width="10.7109375" style="201" bestFit="1" customWidth="1"/>
    <col min="5125" max="5133" width="9.85546875" style="201" customWidth="1"/>
    <col min="5134" max="5138" width="9.7109375" style="201" bestFit="1" customWidth="1"/>
    <col min="5139" max="5141" width="9.85546875" style="201" bestFit="1" customWidth="1"/>
    <col min="5142" max="5142" width="9.7109375" style="201" bestFit="1" customWidth="1"/>
    <col min="5143" max="5145" width="10.7109375" style="201" bestFit="1" customWidth="1"/>
    <col min="5146" max="5376" width="9.140625" style="201"/>
    <col min="5377" max="5377" width="29.85546875" style="201" customWidth="1"/>
    <col min="5378" max="5378" width="9.85546875" style="201" customWidth="1"/>
    <col min="5379" max="5380" width="10.7109375" style="201" bestFit="1" customWidth="1"/>
    <col min="5381" max="5389" width="9.85546875" style="201" customWidth="1"/>
    <col min="5390" max="5394" width="9.7109375" style="201" bestFit="1" customWidth="1"/>
    <col min="5395" max="5397" width="9.85546875" style="201" bestFit="1" customWidth="1"/>
    <col min="5398" max="5398" width="9.7109375" style="201" bestFit="1" customWidth="1"/>
    <col min="5399" max="5401" width="10.7109375" style="201" bestFit="1" customWidth="1"/>
    <col min="5402" max="5632" width="9.140625" style="201"/>
    <col min="5633" max="5633" width="29.85546875" style="201" customWidth="1"/>
    <col min="5634" max="5634" width="9.85546875" style="201" customWidth="1"/>
    <col min="5635" max="5636" width="10.7109375" style="201" bestFit="1" customWidth="1"/>
    <col min="5637" max="5645" width="9.85546875" style="201" customWidth="1"/>
    <col min="5646" max="5650" width="9.7109375" style="201" bestFit="1" customWidth="1"/>
    <col min="5651" max="5653" width="9.85546875" style="201" bestFit="1" customWidth="1"/>
    <col min="5654" max="5654" width="9.7109375" style="201" bestFit="1" customWidth="1"/>
    <col min="5655" max="5657" width="10.7109375" style="201" bestFit="1" customWidth="1"/>
    <col min="5658" max="5888" width="9.140625" style="201"/>
    <col min="5889" max="5889" width="29.85546875" style="201" customWidth="1"/>
    <col min="5890" max="5890" width="9.85546875" style="201" customWidth="1"/>
    <col min="5891" max="5892" width="10.7109375" style="201" bestFit="1" customWidth="1"/>
    <col min="5893" max="5901" width="9.85546875" style="201" customWidth="1"/>
    <col min="5902" max="5906" width="9.7109375" style="201" bestFit="1" customWidth="1"/>
    <col min="5907" max="5909" width="9.85546875" style="201" bestFit="1" customWidth="1"/>
    <col min="5910" max="5910" width="9.7109375" style="201" bestFit="1" customWidth="1"/>
    <col min="5911" max="5913" width="10.7109375" style="201" bestFit="1" customWidth="1"/>
    <col min="5914" max="6144" width="9.140625" style="201"/>
    <col min="6145" max="6145" width="29.85546875" style="201" customWidth="1"/>
    <col min="6146" max="6146" width="9.85546875" style="201" customWidth="1"/>
    <col min="6147" max="6148" width="10.7109375" style="201" bestFit="1" customWidth="1"/>
    <col min="6149" max="6157" width="9.85546875" style="201" customWidth="1"/>
    <col min="6158" max="6162" width="9.7109375" style="201" bestFit="1" customWidth="1"/>
    <col min="6163" max="6165" width="9.85546875" style="201" bestFit="1" customWidth="1"/>
    <col min="6166" max="6166" width="9.7109375" style="201" bestFit="1" customWidth="1"/>
    <col min="6167" max="6169" width="10.7109375" style="201" bestFit="1" customWidth="1"/>
    <col min="6170" max="6400" width="9.140625" style="201"/>
    <col min="6401" max="6401" width="29.85546875" style="201" customWidth="1"/>
    <col min="6402" max="6402" width="9.85546875" style="201" customWidth="1"/>
    <col min="6403" max="6404" width="10.7109375" style="201" bestFit="1" customWidth="1"/>
    <col min="6405" max="6413" width="9.85546875" style="201" customWidth="1"/>
    <col min="6414" max="6418" width="9.7109375" style="201" bestFit="1" customWidth="1"/>
    <col min="6419" max="6421" width="9.85546875" style="201" bestFit="1" customWidth="1"/>
    <col min="6422" max="6422" width="9.7109375" style="201" bestFit="1" customWidth="1"/>
    <col min="6423" max="6425" width="10.7109375" style="201" bestFit="1" customWidth="1"/>
    <col min="6426" max="6656" width="9.140625" style="201"/>
    <col min="6657" max="6657" width="29.85546875" style="201" customWidth="1"/>
    <col min="6658" max="6658" width="9.85546875" style="201" customWidth="1"/>
    <col min="6659" max="6660" width="10.7109375" style="201" bestFit="1" customWidth="1"/>
    <col min="6661" max="6669" width="9.85546875" style="201" customWidth="1"/>
    <col min="6670" max="6674" width="9.7109375" style="201" bestFit="1" customWidth="1"/>
    <col min="6675" max="6677" width="9.85546875" style="201" bestFit="1" customWidth="1"/>
    <col min="6678" max="6678" width="9.7109375" style="201" bestFit="1" customWidth="1"/>
    <col min="6679" max="6681" width="10.7109375" style="201" bestFit="1" customWidth="1"/>
    <col min="6682" max="6912" width="9.140625" style="201"/>
    <col min="6913" max="6913" width="29.85546875" style="201" customWidth="1"/>
    <col min="6914" max="6914" width="9.85546875" style="201" customWidth="1"/>
    <col min="6915" max="6916" width="10.7109375" style="201" bestFit="1" customWidth="1"/>
    <col min="6917" max="6925" width="9.85546875" style="201" customWidth="1"/>
    <col min="6926" max="6930" width="9.7109375" style="201" bestFit="1" customWidth="1"/>
    <col min="6931" max="6933" width="9.85546875" style="201" bestFit="1" customWidth="1"/>
    <col min="6934" max="6934" width="9.7109375" style="201" bestFit="1" customWidth="1"/>
    <col min="6935" max="6937" width="10.7109375" style="201" bestFit="1" customWidth="1"/>
    <col min="6938" max="7168" width="9.140625" style="201"/>
    <col min="7169" max="7169" width="29.85546875" style="201" customWidth="1"/>
    <col min="7170" max="7170" width="9.85546875" style="201" customWidth="1"/>
    <col min="7171" max="7172" width="10.7109375" style="201" bestFit="1" customWidth="1"/>
    <col min="7173" max="7181" width="9.85546875" style="201" customWidth="1"/>
    <col min="7182" max="7186" width="9.7109375" style="201" bestFit="1" customWidth="1"/>
    <col min="7187" max="7189" width="9.85546875" style="201" bestFit="1" customWidth="1"/>
    <col min="7190" max="7190" width="9.7109375" style="201" bestFit="1" customWidth="1"/>
    <col min="7191" max="7193" width="10.7109375" style="201" bestFit="1" customWidth="1"/>
    <col min="7194" max="7424" width="9.140625" style="201"/>
    <col min="7425" max="7425" width="29.85546875" style="201" customWidth="1"/>
    <col min="7426" max="7426" width="9.85546875" style="201" customWidth="1"/>
    <col min="7427" max="7428" width="10.7109375" style="201" bestFit="1" customWidth="1"/>
    <col min="7429" max="7437" width="9.85546875" style="201" customWidth="1"/>
    <col min="7438" max="7442" width="9.7109375" style="201" bestFit="1" customWidth="1"/>
    <col min="7443" max="7445" width="9.85546875" style="201" bestFit="1" customWidth="1"/>
    <col min="7446" max="7446" width="9.7109375" style="201" bestFit="1" customWidth="1"/>
    <col min="7447" max="7449" width="10.7109375" style="201" bestFit="1" customWidth="1"/>
    <col min="7450" max="7680" width="9.140625" style="201"/>
    <col min="7681" max="7681" width="29.85546875" style="201" customWidth="1"/>
    <col min="7682" max="7682" width="9.85546875" style="201" customWidth="1"/>
    <col min="7683" max="7684" width="10.7109375" style="201" bestFit="1" customWidth="1"/>
    <col min="7685" max="7693" width="9.85546875" style="201" customWidth="1"/>
    <col min="7694" max="7698" width="9.7109375" style="201" bestFit="1" customWidth="1"/>
    <col min="7699" max="7701" width="9.85546875" style="201" bestFit="1" customWidth="1"/>
    <col min="7702" max="7702" width="9.7109375" style="201" bestFit="1" customWidth="1"/>
    <col min="7703" max="7705" width="10.7109375" style="201" bestFit="1" customWidth="1"/>
    <col min="7706" max="7936" width="9.140625" style="201"/>
    <col min="7937" max="7937" width="29.85546875" style="201" customWidth="1"/>
    <col min="7938" max="7938" width="9.85546875" style="201" customWidth="1"/>
    <col min="7939" max="7940" width="10.7109375" style="201" bestFit="1" customWidth="1"/>
    <col min="7941" max="7949" width="9.85546875" style="201" customWidth="1"/>
    <col min="7950" max="7954" width="9.7109375" style="201" bestFit="1" customWidth="1"/>
    <col min="7955" max="7957" width="9.85546875" style="201" bestFit="1" customWidth="1"/>
    <col min="7958" max="7958" width="9.7109375" style="201" bestFit="1" customWidth="1"/>
    <col min="7959" max="7961" width="10.7109375" style="201" bestFit="1" customWidth="1"/>
    <col min="7962" max="8192" width="9.140625" style="201"/>
    <col min="8193" max="8193" width="29.85546875" style="201" customWidth="1"/>
    <col min="8194" max="8194" width="9.85546875" style="201" customWidth="1"/>
    <col min="8195" max="8196" width="10.7109375" style="201" bestFit="1" customWidth="1"/>
    <col min="8197" max="8205" width="9.85546875" style="201" customWidth="1"/>
    <col min="8206" max="8210" width="9.7109375" style="201" bestFit="1" customWidth="1"/>
    <col min="8211" max="8213" width="9.85546875" style="201" bestFit="1" customWidth="1"/>
    <col min="8214" max="8214" width="9.7109375" style="201" bestFit="1" customWidth="1"/>
    <col min="8215" max="8217" width="10.7109375" style="201" bestFit="1" customWidth="1"/>
    <col min="8218" max="8448" width="9.140625" style="201"/>
    <col min="8449" max="8449" width="29.85546875" style="201" customWidth="1"/>
    <col min="8450" max="8450" width="9.85546875" style="201" customWidth="1"/>
    <col min="8451" max="8452" width="10.7109375" style="201" bestFit="1" customWidth="1"/>
    <col min="8453" max="8461" width="9.85546875" style="201" customWidth="1"/>
    <col min="8462" max="8466" width="9.7109375" style="201" bestFit="1" customWidth="1"/>
    <col min="8467" max="8469" width="9.85546875" style="201" bestFit="1" customWidth="1"/>
    <col min="8470" max="8470" width="9.7109375" style="201" bestFit="1" customWidth="1"/>
    <col min="8471" max="8473" width="10.7109375" style="201" bestFit="1" customWidth="1"/>
    <col min="8474" max="8704" width="9.140625" style="201"/>
    <col min="8705" max="8705" width="29.85546875" style="201" customWidth="1"/>
    <col min="8706" max="8706" width="9.85546875" style="201" customWidth="1"/>
    <col min="8707" max="8708" width="10.7109375" style="201" bestFit="1" customWidth="1"/>
    <col min="8709" max="8717" width="9.85546875" style="201" customWidth="1"/>
    <col min="8718" max="8722" width="9.7109375" style="201" bestFit="1" customWidth="1"/>
    <col min="8723" max="8725" width="9.85546875" style="201" bestFit="1" customWidth="1"/>
    <col min="8726" max="8726" width="9.7109375" style="201" bestFit="1" customWidth="1"/>
    <col min="8727" max="8729" width="10.7109375" style="201" bestFit="1" customWidth="1"/>
    <col min="8730" max="8960" width="9.140625" style="201"/>
    <col min="8961" max="8961" width="29.85546875" style="201" customWidth="1"/>
    <col min="8962" max="8962" width="9.85546875" style="201" customWidth="1"/>
    <col min="8963" max="8964" width="10.7109375" style="201" bestFit="1" customWidth="1"/>
    <col min="8965" max="8973" width="9.85546875" style="201" customWidth="1"/>
    <col min="8974" max="8978" width="9.7109375" style="201" bestFit="1" customWidth="1"/>
    <col min="8979" max="8981" width="9.85546875" style="201" bestFit="1" customWidth="1"/>
    <col min="8982" max="8982" width="9.7109375" style="201" bestFit="1" customWidth="1"/>
    <col min="8983" max="8985" width="10.7109375" style="201" bestFit="1" customWidth="1"/>
    <col min="8986" max="9216" width="9.140625" style="201"/>
    <col min="9217" max="9217" width="29.85546875" style="201" customWidth="1"/>
    <col min="9218" max="9218" width="9.85546875" style="201" customWidth="1"/>
    <col min="9219" max="9220" width="10.7109375" style="201" bestFit="1" customWidth="1"/>
    <col min="9221" max="9229" width="9.85546875" style="201" customWidth="1"/>
    <col min="9230" max="9234" width="9.7109375" style="201" bestFit="1" customWidth="1"/>
    <col min="9235" max="9237" width="9.85546875" style="201" bestFit="1" customWidth="1"/>
    <col min="9238" max="9238" width="9.7109375" style="201" bestFit="1" customWidth="1"/>
    <col min="9239" max="9241" width="10.7109375" style="201" bestFit="1" customWidth="1"/>
    <col min="9242" max="9472" width="9.140625" style="201"/>
    <col min="9473" max="9473" width="29.85546875" style="201" customWidth="1"/>
    <col min="9474" max="9474" width="9.85546875" style="201" customWidth="1"/>
    <col min="9475" max="9476" width="10.7109375" style="201" bestFit="1" customWidth="1"/>
    <col min="9477" max="9485" width="9.85546875" style="201" customWidth="1"/>
    <col min="9486" max="9490" width="9.7109375" style="201" bestFit="1" customWidth="1"/>
    <col min="9491" max="9493" width="9.85546875" style="201" bestFit="1" customWidth="1"/>
    <col min="9494" max="9494" width="9.7109375" style="201" bestFit="1" customWidth="1"/>
    <col min="9495" max="9497" width="10.7109375" style="201" bestFit="1" customWidth="1"/>
    <col min="9498" max="9728" width="9.140625" style="201"/>
    <col min="9729" max="9729" width="29.85546875" style="201" customWidth="1"/>
    <col min="9730" max="9730" width="9.85546875" style="201" customWidth="1"/>
    <col min="9731" max="9732" width="10.7109375" style="201" bestFit="1" customWidth="1"/>
    <col min="9733" max="9741" width="9.85546875" style="201" customWidth="1"/>
    <col min="9742" max="9746" width="9.7109375" style="201" bestFit="1" customWidth="1"/>
    <col min="9747" max="9749" width="9.85546875" style="201" bestFit="1" customWidth="1"/>
    <col min="9750" max="9750" width="9.7109375" style="201" bestFit="1" customWidth="1"/>
    <col min="9751" max="9753" width="10.7109375" style="201" bestFit="1" customWidth="1"/>
    <col min="9754" max="9984" width="9.140625" style="201"/>
    <col min="9985" max="9985" width="29.85546875" style="201" customWidth="1"/>
    <col min="9986" max="9986" width="9.85546875" style="201" customWidth="1"/>
    <col min="9987" max="9988" width="10.7109375" style="201" bestFit="1" customWidth="1"/>
    <col min="9989" max="9997" width="9.85546875" style="201" customWidth="1"/>
    <col min="9998" max="10002" width="9.7109375" style="201" bestFit="1" customWidth="1"/>
    <col min="10003" max="10005" width="9.85546875" style="201" bestFit="1" customWidth="1"/>
    <col min="10006" max="10006" width="9.7109375" style="201" bestFit="1" customWidth="1"/>
    <col min="10007" max="10009" width="10.7109375" style="201" bestFit="1" customWidth="1"/>
    <col min="10010" max="10240" width="9.140625" style="201"/>
    <col min="10241" max="10241" width="29.85546875" style="201" customWidth="1"/>
    <col min="10242" max="10242" width="9.85546875" style="201" customWidth="1"/>
    <col min="10243" max="10244" width="10.7109375" style="201" bestFit="1" customWidth="1"/>
    <col min="10245" max="10253" width="9.85546875" style="201" customWidth="1"/>
    <col min="10254" max="10258" width="9.7109375" style="201" bestFit="1" customWidth="1"/>
    <col min="10259" max="10261" width="9.85546875" style="201" bestFit="1" customWidth="1"/>
    <col min="10262" max="10262" width="9.7109375" style="201" bestFit="1" customWidth="1"/>
    <col min="10263" max="10265" width="10.7109375" style="201" bestFit="1" customWidth="1"/>
    <col min="10266" max="10496" width="9.140625" style="201"/>
    <col min="10497" max="10497" width="29.85546875" style="201" customWidth="1"/>
    <col min="10498" max="10498" width="9.85546875" style="201" customWidth="1"/>
    <col min="10499" max="10500" width="10.7109375" style="201" bestFit="1" customWidth="1"/>
    <col min="10501" max="10509" width="9.85546875" style="201" customWidth="1"/>
    <col min="10510" max="10514" width="9.7109375" style="201" bestFit="1" customWidth="1"/>
    <col min="10515" max="10517" width="9.85546875" style="201" bestFit="1" customWidth="1"/>
    <col min="10518" max="10518" width="9.7109375" style="201" bestFit="1" customWidth="1"/>
    <col min="10519" max="10521" width="10.7109375" style="201" bestFit="1" customWidth="1"/>
    <col min="10522" max="10752" width="9.140625" style="201"/>
    <col min="10753" max="10753" width="29.85546875" style="201" customWidth="1"/>
    <col min="10754" max="10754" width="9.85546875" style="201" customWidth="1"/>
    <col min="10755" max="10756" width="10.7109375" style="201" bestFit="1" customWidth="1"/>
    <col min="10757" max="10765" width="9.85546875" style="201" customWidth="1"/>
    <col min="10766" max="10770" width="9.7109375" style="201" bestFit="1" customWidth="1"/>
    <col min="10771" max="10773" width="9.85546875" style="201" bestFit="1" customWidth="1"/>
    <col min="10774" max="10774" width="9.7109375" style="201" bestFit="1" customWidth="1"/>
    <col min="10775" max="10777" width="10.7109375" style="201" bestFit="1" customWidth="1"/>
    <col min="10778" max="11008" width="9.140625" style="201"/>
    <col min="11009" max="11009" width="29.85546875" style="201" customWidth="1"/>
    <col min="11010" max="11010" width="9.85546875" style="201" customWidth="1"/>
    <col min="11011" max="11012" width="10.7109375" style="201" bestFit="1" customWidth="1"/>
    <col min="11013" max="11021" width="9.85546875" style="201" customWidth="1"/>
    <col min="11022" max="11026" width="9.7109375" style="201" bestFit="1" customWidth="1"/>
    <col min="11027" max="11029" width="9.85546875" style="201" bestFit="1" customWidth="1"/>
    <col min="11030" max="11030" width="9.7109375" style="201" bestFit="1" customWidth="1"/>
    <col min="11031" max="11033" width="10.7109375" style="201" bestFit="1" customWidth="1"/>
    <col min="11034" max="11264" width="9.140625" style="201"/>
    <col min="11265" max="11265" width="29.85546875" style="201" customWidth="1"/>
    <col min="11266" max="11266" width="9.85546875" style="201" customWidth="1"/>
    <col min="11267" max="11268" width="10.7109375" style="201" bestFit="1" customWidth="1"/>
    <col min="11269" max="11277" width="9.85546875" style="201" customWidth="1"/>
    <col min="11278" max="11282" width="9.7109375" style="201" bestFit="1" customWidth="1"/>
    <col min="11283" max="11285" width="9.85546875" style="201" bestFit="1" customWidth="1"/>
    <col min="11286" max="11286" width="9.7109375" style="201" bestFit="1" customWidth="1"/>
    <col min="11287" max="11289" width="10.7109375" style="201" bestFit="1" customWidth="1"/>
    <col min="11290" max="11520" width="9.140625" style="201"/>
    <col min="11521" max="11521" width="29.85546875" style="201" customWidth="1"/>
    <col min="11522" max="11522" width="9.85546875" style="201" customWidth="1"/>
    <col min="11523" max="11524" width="10.7109375" style="201" bestFit="1" customWidth="1"/>
    <col min="11525" max="11533" width="9.85546875" style="201" customWidth="1"/>
    <col min="11534" max="11538" width="9.7109375" style="201" bestFit="1" customWidth="1"/>
    <col min="11539" max="11541" width="9.85546875" style="201" bestFit="1" customWidth="1"/>
    <col min="11542" max="11542" width="9.7109375" style="201" bestFit="1" customWidth="1"/>
    <col min="11543" max="11545" width="10.7109375" style="201" bestFit="1" customWidth="1"/>
    <col min="11546" max="11776" width="9.140625" style="201"/>
    <col min="11777" max="11777" width="29.85546875" style="201" customWidth="1"/>
    <col min="11778" max="11778" width="9.85546875" style="201" customWidth="1"/>
    <col min="11779" max="11780" width="10.7109375" style="201" bestFit="1" customWidth="1"/>
    <col min="11781" max="11789" width="9.85546875" style="201" customWidth="1"/>
    <col min="11790" max="11794" width="9.7109375" style="201" bestFit="1" customWidth="1"/>
    <col min="11795" max="11797" width="9.85546875" style="201" bestFit="1" customWidth="1"/>
    <col min="11798" max="11798" width="9.7109375" style="201" bestFit="1" customWidth="1"/>
    <col min="11799" max="11801" width="10.7109375" style="201" bestFit="1" customWidth="1"/>
    <col min="11802" max="12032" width="9.140625" style="201"/>
    <col min="12033" max="12033" width="29.85546875" style="201" customWidth="1"/>
    <col min="12034" max="12034" width="9.85546875" style="201" customWidth="1"/>
    <col min="12035" max="12036" width="10.7109375" style="201" bestFit="1" customWidth="1"/>
    <col min="12037" max="12045" width="9.85546875" style="201" customWidth="1"/>
    <col min="12046" max="12050" width="9.7109375" style="201" bestFit="1" customWidth="1"/>
    <col min="12051" max="12053" width="9.85546875" style="201" bestFit="1" customWidth="1"/>
    <col min="12054" max="12054" width="9.7109375" style="201" bestFit="1" customWidth="1"/>
    <col min="12055" max="12057" width="10.7109375" style="201" bestFit="1" customWidth="1"/>
    <col min="12058" max="12288" width="9.140625" style="201"/>
    <col min="12289" max="12289" width="29.85546875" style="201" customWidth="1"/>
    <col min="12290" max="12290" width="9.85546875" style="201" customWidth="1"/>
    <col min="12291" max="12292" width="10.7109375" style="201" bestFit="1" customWidth="1"/>
    <col min="12293" max="12301" width="9.85546875" style="201" customWidth="1"/>
    <col min="12302" max="12306" width="9.7109375" style="201" bestFit="1" customWidth="1"/>
    <col min="12307" max="12309" width="9.85546875" style="201" bestFit="1" customWidth="1"/>
    <col min="12310" max="12310" width="9.7109375" style="201" bestFit="1" customWidth="1"/>
    <col min="12311" max="12313" width="10.7109375" style="201" bestFit="1" customWidth="1"/>
    <col min="12314" max="12544" width="9.140625" style="201"/>
    <col min="12545" max="12545" width="29.85546875" style="201" customWidth="1"/>
    <col min="12546" max="12546" width="9.85546875" style="201" customWidth="1"/>
    <col min="12547" max="12548" width="10.7109375" style="201" bestFit="1" customWidth="1"/>
    <col min="12549" max="12557" width="9.85546875" style="201" customWidth="1"/>
    <col min="12558" max="12562" width="9.7109375" style="201" bestFit="1" customWidth="1"/>
    <col min="12563" max="12565" width="9.85546875" style="201" bestFit="1" customWidth="1"/>
    <col min="12566" max="12566" width="9.7109375" style="201" bestFit="1" customWidth="1"/>
    <col min="12567" max="12569" width="10.7109375" style="201" bestFit="1" customWidth="1"/>
    <col min="12570" max="12800" width="9.140625" style="201"/>
    <col min="12801" max="12801" width="29.85546875" style="201" customWidth="1"/>
    <col min="12802" max="12802" width="9.85546875" style="201" customWidth="1"/>
    <col min="12803" max="12804" width="10.7109375" style="201" bestFit="1" customWidth="1"/>
    <col min="12805" max="12813" width="9.85546875" style="201" customWidth="1"/>
    <col min="12814" max="12818" width="9.7109375" style="201" bestFit="1" customWidth="1"/>
    <col min="12819" max="12821" width="9.85546875" style="201" bestFit="1" customWidth="1"/>
    <col min="12822" max="12822" width="9.7109375" style="201" bestFit="1" customWidth="1"/>
    <col min="12823" max="12825" width="10.7109375" style="201" bestFit="1" customWidth="1"/>
    <col min="12826" max="13056" width="9.140625" style="201"/>
    <col min="13057" max="13057" width="29.85546875" style="201" customWidth="1"/>
    <col min="13058" max="13058" width="9.85546875" style="201" customWidth="1"/>
    <col min="13059" max="13060" width="10.7109375" style="201" bestFit="1" customWidth="1"/>
    <col min="13061" max="13069" width="9.85546875" style="201" customWidth="1"/>
    <col min="13070" max="13074" width="9.7109375" style="201" bestFit="1" customWidth="1"/>
    <col min="13075" max="13077" width="9.85546875" style="201" bestFit="1" customWidth="1"/>
    <col min="13078" max="13078" width="9.7109375" style="201" bestFit="1" customWidth="1"/>
    <col min="13079" max="13081" width="10.7109375" style="201" bestFit="1" customWidth="1"/>
    <col min="13082" max="13312" width="9.140625" style="201"/>
    <col min="13313" max="13313" width="29.85546875" style="201" customWidth="1"/>
    <col min="13314" max="13314" width="9.85546875" style="201" customWidth="1"/>
    <col min="13315" max="13316" width="10.7109375" style="201" bestFit="1" customWidth="1"/>
    <col min="13317" max="13325" width="9.85546875" style="201" customWidth="1"/>
    <col min="13326" max="13330" width="9.7109375" style="201" bestFit="1" customWidth="1"/>
    <col min="13331" max="13333" width="9.85546875" style="201" bestFit="1" customWidth="1"/>
    <col min="13334" max="13334" width="9.7109375" style="201" bestFit="1" customWidth="1"/>
    <col min="13335" max="13337" width="10.7109375" style="201" bestFit="1" customWidth="1"/>
    <col min="13338" max="13568" width="9.140625" style="201"/>
    <col min="13569" max="13569" width="29.85546875" style="201" customWidth="1"/>
    <col min="13570" max="13570" width="9.85546875" style="201" customWidth="1"/>
    <col min="13571" max="13572" width="10.7109375" style="201" bestFit="1" customWidth="1"/>
    <col min="13573" max="13581" width="9.85546875" style="201" customWidth="1"/>
    <col min="13582" max="13586" width="9.7109375" style="201" bestFit="1" customWidth="1"/>
    <col min="13587" max="13589" width="9.85546875" style="201" bestFit="1" customWidth="1"/>
    <col min="13590" max="13590" width="9.7109375" style="201" bestFit="1" customWidth="1"/>
    <col min="13591" max="13593" width="10.7109375" style="201" bestFit="1" customWidth="1"/>
    <col min="13594" max="13824" width="9.140625" style="201"/>
    <col min="13825" max="13825" width="29.85546875" style="201" customWidth="1"/>
    <col min="13826" max="13826" width="9.85546875" style="201" customWidth="1"/>
    <col min="13827" max="13828" width="10.7109375" style="201" bestFit="1" customWidth="1"/>
    <col min="13829" max="13837" width="9.85546875" style="201" customWidth="1"/>
    <col min="13838" max="13842" width="9.7109375" style="201" bestFit="1" customWidth="1"/>
    <col min="13843" max="13845" width="9.85546875" style="201" bestFit="1" customWidth="1"/>
    <col min="13846" max="13846" width="9.7109375" style="201" bestFit="1" customWidth="1"/>
    <col min="13847" max="13849" width="10.7109375" style="201" bestFit="1" customWidth="1"/>
    <col min="13850" max="14080" width="9.140625" style="201"/>
    <col min="14081" max="14081" width="29.85546875" style="201" customWidth="1"/>
    <col min="14082" max="14082" width="9.85546875" style="201" customWidth="1"/>
    <col min="14083" max="14084" width="10.7109375" style="201" bestFit="1" customWidth="1"/>
    <col min="14085" max="14093" width="9.85546875" style="201" customWidth="1"/>
    <col min="14094" max="14098" width="9.7109375" style="201" bestFit="1" customWidth="1"/>
    <col min="14099" max="14101" width="9.85546875" style="201" bestFit="1" customWidth="1"/>
    <col min="14102" max="14102" width="9.7109375" style="201" bestFit="1" customWidth="1"/>
    <col min="14103" max="14105" width="10.7109375" style="201" bestFit="1" customWidth="1"/>
    <col min="14106" max="14336" width="9.140625" style="201"/>
    <col min="14337" max="14337" width="29.85546875" style="201" customWidth="1"/>
    <col min="14338" max="14338" width="9.85546875" style="201" customWidth="1"/>
    <col min="14339" max="14340" width="10.7109375" style="201" bestFit="1" customWidth="1"/>
    <col min="14341" max="14349" width="9.85546875" style="201" customWidth="1"/>
    <col min="14350" max="14354" width="9.7109375" style="201" bestFit="1" customWidth="1"/>
    <col min="14355" max="14357" width="9.85546875" style="201" bestFit="1" customWidth="1"/>
    <col min="14358" max="14358" width="9.7109375" style="201" bestFit="1" customWidth="1"/>
    <col min="14359" max="14361" width="10.7109375" style="201" bestFit="1" customWidth="1"/>
    <col min="14362" max="14592" width="9.140625" style="201"/>
    <col min="14593" max="14593" width="29.85546875" style="201" customWidth="1"/>
    <col min="14594" max="14594" width="9.85546875" style="201" customWidth="1"/>
    <col min="14595" max="14596" width="10.7109375" style="201" bestFit="1" customWidth="1"/>
    <col min="14597" max="14605" width="9.85546875" style="201" customWidth="1"/>
    <col min="14606" max="14610" width="9.7109375" style="201" bestFit="1" customWidth="1"/>
    <col min="14611" max="14613" width="9.85546875" style="201" bestFit="1" customWidth="1"/>
    <col min="14614" max="14614" width="9.7109375" style="201" bestFit="1" customWidth="1"/>
    <col min="14615" max="14617" width="10.7109375" style="201" bestFit="1" customWidth="1"/>
    <col min="14618" max="14848" width="9.140625" style="201"/>
    <col min="14849" max="14849" width="29.85546875" style="201" customWidth="1"/>
    <col min="14850" max="14850" width="9.85546875" style="201" customWidth="1"/>
    <col min="14851" max="14852" width="10.7109375" style="201" bestFit="1" customWidth="1"/>
    <col min="14853" max="14861" width="9.85546875" style="201" customWidth="1"/>
    <col min="14862" max="14866" width="9.7109375" style="201" bestFit="1" customWidth="1"/>
    <col min="14867" max="14869" width="9.85546875" style="201" bestFit="1" customWidth="1"/>
    <col min="14870" max="14870" width="9.7109375" style="201" bestFit="1" customWidth="1"/>
    <col min="14871" max="14873" width="10.7109375" style="201" bestFit="1" customWidth="1"/>
    <col min="14874" max="15104" width="9.140625" style="201"/>
    <col min="15105" max="15105" width="29.85546875" style="201" customWidth="1"/>
    <col min="15106" max="15106" width="9.85546875" style="201" customWidth="1"/>
    <col min="15107" max="15108" width="10.7109375" style="201" bestFit="1" customWidth="1"/>
    <col min="15109" max="15117" width="9.85546875" style="201" customWidth="1"/>
    <col min="15118" max="15122" width="9.7109375" style="201" bestFit="1" customWidth="1"/>
    <col min="15123" max="15125" width="9.85546875" style="201" bestFit="1" customWidth="1"/>
    <col min="15126" max="15126" width="9.7109375" style="201" bestFit="1" customWidth="1"/>
    <col min="15127" max="15129" width="10.7109375" style="201" bestFit="1" customWidth="1"/>
    <col min="15130" max="15360" width="9.140625" style="201"/>
    <col min="15361" max="15361" width="29.85546875" style="201" customWidth="1"/>
    <col min="15362" max="15362" width="9.85546875" style="201" customWidth="1"/>
    <col min="15363" max="15364" width="10.7109375" style="201" bestFit="1" customWidth="1"/>
    <col min="15365" max="15373" width="9.85546875" style="201" customWidth="1"/>
    <col min="15374" max="15378" width="9.7109375" style="201" bestFit="1" customWidth="1"/>
    <col min="15379" max="15381" width="9.85546875" style="201" bestFit="1" customWidth="1"/>
    <col min="15382" max="15382" width="9.7109375" style="201" bestFit="1" customWidth="1"/>
    <col min="15383" max="15385" width="10.7109375" style="201" bestFit="1" customWidth="1"/>
    <col min="15386" max="15616" width="9.140625" style="201"/>
    <col min="15617" max="15617" width="29.85546875" style="201" customWidth="1"/>
    <col min="15618" max="15618" width="9.85546875" style="201" customWidth="1"/>
    <col min="15619" max="15620" width="10.7109375" style="201" bestFit="1" customWidth="1"/>
    <col min="15621" max="15629" width="9.85546875" style="201" customWidth="1"/>
    <col min="15630" max="15634" width="9.7109375" style="201" bestFit="1" customWidth="1"/>
    <col min="15635" max="15637" width="9.85546875" style="201" bestFit="1" customWidth="1"/>
    <col min="15638" max="15638" width="9.7109375" style="201" bestFit="1" customWidth="1"/>
    <col min="15639" max="15641" width="10.7109375" style="201" bestFit="1" customWidth="1"/>
    <col min="15642" max="15872" width="9.140625" style="201"/>
    <col min="15873" max="15873" width="29.85546875" style="201" customWidth="1"/>
    <col min="15874" max="15874" width="9.85546875" style="201" customWidth="1"/>
    <col min="15875" max="15876" width="10.7109375" style="201" bestFit="1" customWidth="1"/>
    <col min="15877" max="15885" width="9.85546875" style="201" customWidth="1"/>
    <col min="15886" max="15890" width="9.7109375" style="201" bestFit="1" customWidth="1"/>
    <col min="15891" max="15893" width="9.85546875" style="201" bestFit="1" customWidth="1"/>
    <col min="15894" max="15894" width="9.7109375" style="201" bestFit="1" customWidth="1"/>
    <col min="15895" max="15897" width="10.7109375" style="201" bestFit="1" customWidth="1"/>
    <col min="15898" max="16128" width="9.140625" style="201"/>
    <col min="16129" max="16129" width="29.85546875" style="201" customWidth="1"/>
    <col min="16130" max="16130" width="9.85546875" style="201" customWidth="1"/>
    <col min="16131" max="16132" width="10.7109375" style="201" bestFit="1" customWidth="1"/>
    <col min="16133" max="16141" width="9.85546875" style="201" customWidth="1"/>
    <col min="16142" max="16146" width="9.7109375" style="201" bestFit="1" customWidth="1"/>
    <col min="16147" max="16149" width="9.85546875" style="201" bestFit="1" customWidth="1"/>
    <col min="16150" max="16150" width="9.7109375" style="201" bestFit="1" customWidth="1"/>
    <col min="16151" max="16153" width="10.7109375" style="201" bestFit="1" customWidth="1"/>
    <col min="16154" max="16384" width="9.140625" style="201"/>
  </cols>
  <sheetData>
    <row r="1" spans="1:15">
      <c r="A1" s="200" t="s">
        <v>115</v>
      </c>
    </row>
    <row r="2" spans="1:15">
      <c r="A2" s="200" t="s">
        <v>116</v>
      </c>
      <c r="B2" s="338" t="str">
        <f>+'Customer Service'!$B$3</f>
        <v>Enter Supplier name as it appears on the PA PUC EGS License</v>
      </c>
      <c r="C2" s="338"/>
      <c r="D2" s="338"/>
      <c r="E2" s="338"/>
      <c r="F2" s="338"/>
    </row>
    <row r="3" spans="1:15">
      <c r="A3" s="200" t="s">
        <v>117</v>
      </c>
      <c r="B3" s="201" t="str">
        <f>IF('DLC Invoicing'!$C$17=0," ",'DLC Invoicing'!$C$17)</f>
        <v xml:space="preserve"> </v>
      </c>
    </row>
    <row r="4" spans="1:15">
      <c r="A4" s="200"/>
    </row>
    <row r="6" spans="1:15">
      <c r="B6" s="263">
        <f ca="1">TODAY()</f>
        <v>46155</v>
      </c>
      <c r="C6" s="263">
        <f ca="1">DATE(YEAR(B6+31),MONTH(B6+31),1)</f>
        <v>46174</v>
      </c>
      <c r="D6" s="263">
        <f ca="1">DATE(YEAR(C6+31),MONTH(C6+31),1)</f>
        <v>46204</v>
      </c>
      <c r="E6" s="263">
        <f ca="1">DATE(YEAR(D6+31),MONTH(D6+31),1)</f>
        <v>46235</v>
      </c>
      <c r="F6" s="263">
        <f t="shared" ref="F6:O6" ca="1" si="0">DATE(YEAR(E6+31),MONTH(E6+31),1)</f>
        <v>46266</v>
      </c>
      <c r="G6" s="263">
        <f t="shared" ca="1" si="0"/>
        <v>46296</v>
      </c>
      <c r="H6" s="263">
        <f t="shared" ca="1" si="0"/>
        <v>46327</v>
      </c>
      <c r="I6" s="263">
        <f t="shared" ca="1" si="0"/>
        <v>46357</v>
      </c>
      <c r="J6" s="263">
        <f t="shared" ca="1" si="0"/>
        <v>46388</v>
      </c>
      <c r="K6" s="263">
        <f t="shared" ca="1" si="0"/>
        <v>46419</v>
      </c>
      <c r="L6" s="263">
        <f t="shared" ca="1" si="0"/>
        <v>46447</v>
      </c>
      <c r="M6" s="263">
        <f t="shared" ca="1" si="0"/>
        <v>46478</v>
      </c>
      <c r="N6" s="263">
        <f t="shared" ca="1" si="0"/>
        <v>46508</v>
      </c>
      <c r="O6" s="263">
        <f t="shared" ca="1" si="0"/>
        <v>46539</v>
      </c>
    </row>
    <row r="7" spans="1:15">
      <c r="A7" s="202" t="s">
        <v>118</v>
      </c>
      <c r="B7" s="203"/>
      <c r="C7" s="203"/>
      <c r="D7" s="203"/>
      <c r="E7" s="203"/>
      <c r="F7" s="203"/>
      <c r="G7" s="203"/>
      <c r="H7" s="203"/>
      <c r="I7" s="203"/>
      <c r="J7" s="203"/>
      <c r="K7" s="203"/>
      <c r="L7" s="203"/>
      <c r="M7" s="203"/>
      <c r="N7" s="203"/>
      <c r="O7" s="203"/>
    </row>
    <row r="8" spans="1:15">
      <c r="A8" s="202" t="s">
        <v>119</v>
      </c>
      <c r="B8" s="204">
        <f>(B7+C7)*25</f>
        <v>0</v>
      </c>
      <c r="C8" s="204">
        <f>(C7+D7)*25</f>
        <v>0</v>
      </c>
      <c r="D8" s="204">
        <f t="shared" ref="D8:O8" si="1">(D7+E7)*25</f>
        <v>0</v>
      </c>
      <c r="E8" s="204">
        <f t="shared" si="1"/>
        <v>0</v>
      </c>
      <c r="F8" s="204">
        <f t="shared" si="1"/>
        <v>0</v>
      </c>
      <c r="G8" s="204">
        <f t="shared" si="1"/>
        <v>0</v>
      </c>
      <c r="H8" s="204">
        <f t="shared" si="1"/>
        <v>0</v>
      </c>
      <c r="I8" s="204">
        <f t="shared" si="1"/>
        <v>0</v>
      </c>
      <c r="J8" s="204">
        <f t="shared" si="1"/>
        <v>0</v>
      </c>
      <c r="K8" s="204">
        <f t="shared" si="1"/>
        <v>0</v>
      </c>
      <c r="L8" s="204">
        <f t="shared" si="1"/>
        <v>0</v>
      </c>
      <c r="M8" s="204">
        <f t="shared" si="1"/>
        <v>0</v>
      </c>
      <c r="N8" s="204">
        <f t="shared" si="1"/>
        <v>0</v>
      </c>
      <c r="O8" s="204">
        <f t="shared" si="1"/>
        <v>0</v>
      </c>
    </row>
    <row r="9" spans="1:15">
      <c r="A9" s="202" t="s">
        <v>120</v>
      </c>
      <c r="B9" s="205">
        <v>0</v>
      </c>
      <c r="C9" s="205">
        <f>B9+B10</f>
        <v>0</v>
      </c>
      <c r="D9" s="205">
        <f t="shared" ref="D9:N9" si="2">C9+C10</f>
        <v>0</v>
      </c>
      <c r="E9" s="205">
        <f t="shared" si="2"/>
        <v>0</v>
      </c>
      <c r="F9" s="205">
        <f t="shared" si="2"/>
        <v>0</v>
      </c>
      <c r="G9" s="205">
        <f t="shared" si="2"/>
        <v>0</v>
      </c>
      <c r="H9" s="205">
        <f t="shared" si="2"/>
        <v>0</v>
      </c>
      <c r="I9" s="205">
        <f t="shared" si="2"/>
        <v>0</v>
      </c>
      <c r="J9" s="205">
        <f t="shared" si="2"/>
        <v>0</v>
      </c>
      <c r="K9" s="205">
        <f t="shared" si="2"/>
        <v>0</v>
      </c>
      <c r="L9" s="205">
        <f t="shared" si="2"/>
        <v>0</v>
      </c>
      <c r="M9" s="205">
        <f t="shared" si="2"/>
        <v>0</v>
      </c>
      <c r="N9" s="205">
        <f t="shared" si="2"/>
        <v>0</v>
      </c>
      <c r="O9" s="205">
        <f>N9+N10</f>
        <v>0</v>
      </c>
    </row>
    <row r="10" spans="1:15">
      <c r="A10" s="202" t="s">
        <v>121</v>
      </c>
      <c r="B10" s="205">
        <f t="shared" ref="B10:N10" si="3">B8-B9</f>
        <v>0</v>
      </c>
      <c r="C10" s="205">
        <f t="shared" si="3"/>
        <v>0</v>
      </c>
      <c r="D10" s="205">
        <f t="shared" si="3"/>
        <v>0</v>
      </c>
      <c r="E10" s="205">
        <f t="shared" si="3"/>
        <v>0</v>
      </c>
      <c r="F10" s="205">
        <f t="shared" si="3"/>
        <v>0</v>
      </c>
      <c r="G10" s="205">
        <f t="shared" si="3"/>
        <v>0</v>
      </c>
      <c r="H10" s="205">
        <f t="shared" si="3"/>
        <v>0</v>
      </c>
      <c r="I10" s="205">
        <f t="shared" si="3"/>
        <v>0</v>
      </c>
      <c r="J10" s="205">
        <f t="shared" si="3"/>
        <v>0</v>
      </c>
      <c r="K10" s="205">
        <f t="shared" si="3"/>
        <v>0</v>
      </c>
      <c r="L10" s="205">
        <f t="shared" si="3"/>
        <v>0</v>
      </c>
      <c r="M10" s="205">
        <f t="shared" si="3"/>
        <v>0</v>
      </c>
      <c r="N10" s="205">
        <f t="shared" si="3"/>
        <v>0</v>
      </c>
      <c r="O10" s="205"/>
    </row>
    <row r="11" spans="1:15">
      <c r="A11" s="202"/>
      <c r="B11" s="206"/>
      <c r="C11" s="206"/>
      <c r="D11" s="206"/>
      <c r="E11" s="206"/>
      <c r="F11" s="206"/>
      <c r="G11" s="206"/>
      <c r="H11" s="206"/>
      <c r="I11" s="206"/>
      <c r="J11" s="206"/>
      <c r="K11" s="206"/>
      <c r="L11" s="206"/>
      <c r="M11" s="206"/>
      <c r="N11" s="206"/>
      <c r="O11" s="206"/>
    </row>
    <row r="13" spans="1:15">
      <c r="A13" s="202" t="s">
        <v>122</v>
      </c>
      <c r="B13" s="201" t="s">
        <v>123</v>
      </c>
    </row>
    <row r="14" spans="1:15">
      <c r="B14" s="207" t="s">
        <v>124</v>
      </c>
    </row>
  </sheetData>
  <mergeCells count="1">
    <mergeCell ref="B2:F2"/>
  </mergeCells>
  <pageMargins left="0.75" right="0.75" top="1" bottom="1" header="0.5" footer="0.5"/>
  <pageSetup scale="72"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14739-60FC-46DA-939F-5AD146EB3218}">
  <dimension ref="A1:F40"/>
  <sheetViews>
    <sheetView workbookViewId="0">
      <pane ySplit="16" topLeftCell="A17" activePane="bottomLeft" state="frozen"/>
      <selection pane="bottomLeft" activeCell="D12" sqref="D12"/>
    </sheetView>
  </sheetViews>
  <sheetFormatPr defaultRowHeight="12.75"/>
  <cols>
    <col min="1" max="1" width="29.140625" style="211" customWidth="1"/>
    <col min="2" max="2" width="51" style="211" customWidth="1"/>
    <col min="3" max="3" width="19.28515625" style="211" bestFit="1" customWidth="1"/>
    <col min="4" max="4" width="35.140625" style="211" bestFit="1" customWidth="1"/>
    <col min="5" max="5" width="15.85546875" style="213" customWidth="1"/>
    <col min="6" max="6" width="44.28515625" style="214" bestFit="1" customWidth="1"/>
    <col min="7" max="16384" width="9.140625" style="215"/>
  </cols>
  <sheetData>
    <row r="1" spans="1:6">
      <c r="B1" s="211" t="s">
        <v>47</v>
      </c>
      <c r="D1" s="212"/>
    </row>
    <row r="2" spans="1:6" ht="12.75" customHeight="1">
      <c r="B2" s="216" t="s">
        <v>48</v>
      </c>
      <c r="D2" s="261"/>
      <c r="E2" s="261"/>
    </row>
    <row r="3" spans="1:6">
      <c r="D3" s="261"/>
      <c r="E3" s="261"/>
    </row>
    <row r="4" spans="1:6">
      <c r="D4" s="261"/>
      <c r="E4" s="261"/>
    </row>
    <row r="5" spans="1:6">
      <c r="A5" s="339"/>
      <c r="B5" s="339"/>
      <c r="C5" s="339"/>
      <c r="D5" s="339"/>
      <c r="E5" s="339"/>
      <c r="F5" s="242" t="s">
        <v>125</v>
      </c>
    </row>
    <row r="6" spans="1:6">
      <c r="A6" s="253" t="s">
        <v>126</v>
      </c>
      <c r="B6" s="254" t="s">
        <v>127</v>
      </c>
      <c r="C6" s="261"/>
      <c r="D6" s="261"/>
      <c r="E6" s="261"/>
      <c r="F6" s="241" t="s">
        <v>128</v>
      </c>
    </row>
    <row r="7" spans="1:6">
      <c r="A7" s="253" t="s">
        <v>116</v>
      </c>
      <c r="B7" s="254" t="str">
        <f>TRIM(+'Customer Service'!$C$7)</f>
        <v>Enter Supplier name as it appears on the PA PUC EGS License</v>
      </c>
      <c r="F7" s="217"/>
    </row>
    <row r="8" spans="1:6">
      <c r="A8" s="253" t="s">
        <v>30</v>
      </c>
      <c r="B8" s="254">
        <f>+'DLC Invoicing'!$C$17</f>
        <v>0</v>
      </c>
    </row>
    <row r="10" spans="1:6">
      <c r="A10" s="217" t="s">
        <v>129</v>
      </c>
      <c r="C10" s="218"/>
      <c r="D10" s="218"/>
      <c r="F10" s="219"/>
    </row>
    <row r="11" spans="1:6">
      <c r="A11" s="214"/>
      <c r="B11" s="214"/>
      <c r="C11" s="214"/>
      <c r="D11" s="214"/>
      <c r="E11" s="214"/>
    </row>
    <row r="12" spans="1:6" ht="13.5" thickBot="1">
      <c r="A12" s="214"/>
      <c r="B12" s="220"/>
      <c r="C12" s="220"/>
      <c r="D12" s="220"/>
      <c r="E12" s="214"/>
    </row>
    <row r="13" spans="1:6">
      <c r="A13" s="340" t="s">
        <v>130</v>
      </c>
      <c r="B13" s="343" t="s">
        <v>131</v>
      </c>
      <c r="C13" s="343" t="s">
        <v>132</v>
      </c>
      <c r="D13" s="346" t="s">
        <v>133</v>
      </c>
      <c r="E13" s="346" t="s">
        <v>134</v>
      </c>
      <c r="F13" s="349" t="s">
        <v>135</v>
      </c>
    </row>
    <row r="14" spans="1:6">
      <c r="A14" s="341"/>
      <c r="B14" s="344"/>
      <c r="C14" s="344"/>
      <c r="D14" s="347"/>
      <c r="E14" s="347"/>
      <c r="F14" s="350"/>
    </row>
    <row r="15" spans="1:6">
      <c r="A15" s="341"/>
      <c r="B15" s="344"/>
      <c r="C15" s="344"/>
      <c r="D15" s="347"/>
      <c r="E15" s="347"/>
      <c r="F15" s="350"/>
    </row>
    <row r="16" spans="1:6" ht="13.5" thickBot="1">
      <c r="A16" s="342"/>
      <c r="B16" s="345"/>
      <c r="C16" s="345"/>
      <c r="D16" s="348"/>
      <c r="E16" s="348"/>
      <c r="F16" s="351"/>
    </row>
    <row r="17" spans="1:6">
      <c r="A17" s="172"/>
      <c r="B17" s="245"/>
      <c r="C17" s="246"/>
      <c r="D17" s="247" t="s">
        <v>136</v>
      </c>
      <c r="E17" s="248"/>
      <c r="F17" s="249" t="str">
        <f>IF(LEN(B17)&gt;6,"Rates can be up to four decimal places, please correct", " ")</f>
        <v xml:space="preserve"> </v>
      </c>
    </row>
    <row r="18" spans="1:6">
      <c r="A18" s="235"/>
      <c r="B18" s="231"/>
      <c r="C18" s="232"/>
      <c r="D18" s="233" t="s">
        <v>136</v>
      </c>
      <c r="E18" s="234"/>
      <c r="F18" s="243" t="str">
        <f t="shared" ref="F18:F26" si="0">IF(LEN(B18)&gt;6,"Rates can be up to four decimal places, please correct", " ")</f>
        <v xml:space="preserve"> </v>
      </c>
    </row>
    <row r="19" spans="1:6">
      <c r="A19" s="235"/>
      <c r="B19" s="231"/>
      <c r="C19" s="232"/>
      <c r="D19" s="233" t="s">
        <v>136</v>
      </c>
      <c r="E19" s="234"/>
      <c r="F19" s="243" t="str">
        <f t="shared" si="0"/>
        <v xml:space="preserve"> </v>
      </c>
    </row>
    <row r="20" spans="1:6">
      <c r="A20" s="235"/>
      <c r="B20" s="231"/>
      <c r="C20" s="232"/>
      <c r="D20" s="233" t="s">
        <v>136</v>
      </c>
      <c r="E20" s="234"/>
      <c r="F20" s="243" t="str">
        <f t="shared" si="0"/>
        <v xml:space="preserve"> </v>
      </c>
    </row>
    <row r="21" spans="1:6">
      <c r="A21" s="235"/>
      <c r="B21" s="231"/>
      <c r="C21" s="232"/>
      <c r="D21" s="233" t="s">
        <v>136</v>
      </c>
      <c r="E21" s="234"/>
      <c r="F21" s="243" t="str">
        <f t="shared" si="0"/>
        <v xml:space="preserve"> </v>
      </c>
    </row>
    <row r="22" spans="1:6">
      <c r="A22" s="235"/>
      <c r="B22" s="231"/>
      <c r="C22" s="232"/>
      <c r="D22" s="233" t="s">
        <v>136</v>
      </c>
      <c r="E22" s="234"/>
      <c r="F22" s="243" t="str">
        <f t="shared" si="0"/>
        <v xml:space="preserve"> </v>
      </c>
    </row>
    <row r="23" spans="1:6">
      <c r="A23" s="235"/>
      <c r="B23" s="231"/>
      <c r="C23" s="232"/>
      <c r="D23" s="233" t="s">
        <v>136</v>
      </c>
      <c r="E23" s="234"/>
      <c r="F23" s="243" t="str">
        <f t="shared" si="0"/>
        <v xml:space="preserve"> </v>
      </c>
    </row>
    <row r="24" spans="1:6">
      <c r="A24" s="235"/>
      <c r="B24" s="231"/>
      <c r="C24" s="232"/>
      <c r="D24" s="233" t="s">
        <v>136</v>
      </c>
      <c r="E24" s="234"/>
      <c r="F24" s="243" t="str">
        <f t="shared" si="0"/>
        <v xml:space="preserve"> </v>
      </c>
    </row>
    <row r="25" spans="1:6">
      <c r="A25" s="235"/>
      <c r="B25" s="231"/>
      <c r="C25" s="232"/>
      <c r="D25" s="233" t="s">
        <v>136</v>
      </c>
      <c r="E25" s="234"/>
      <c r="F25" s="243" t="str">
        <f t="shared" si="0"/>
        <v xml:space="preserve"> </v>
      </c>
    </row>
    <row r="26" spans="1:6" ht="13.5" thickBot="1">
      <c r="A26" s="236"/>
      <c r="B26" s="237"/>
      <c r="C26" s="238"/>
      <c r="D26" s="239" t="s">
        <v>136</v>
      </c>
      <c r="E26" s="240"/>
      <c r="F26" s="244" t="str">
        <f t="shared" si="0"/>
        <v xml:space="preserve"> </v>
      </c>
    </row>
    <row r="28" spans="1:6" ht="13.5" thickBot="1">
      <c r="A28" s="221"/>
      <c r="B28" s="222"/>
      <c r="C28" s="222"/>
      <c r="D28" s="222"/>
      <c r="E28" s="223"/>
      <c r="F28" s="224"/>
    </row>
    <row r="29" spans="1:6" ht="13.5" thickBot="1">
      <c r="A29" s="352" t="s">
        <v>137</v>
      </c>
      <c r="B29" s="353"/>
      <c r="C29" s="353"/>
      <c r="D29" s="354"/>
      <c r="E29" s="223"/>
      <c r="F29" s="224"/>
    </row>
    <row r="30" spans="1:6">
      <c r="A30" s="226"/>
      <c r="B30" s="215"/>
      <c r="C30" s="215"/>
      <c r="D30" s="225"/>
    </row>
    <row r="31" spans="1:6">
      <c r="A31" s="227" t="s">
        <v>138</v>
      </c>
      <c r="B31" s="228"/>
      <c r="C31" s="228"/>
      <c r="D31" s="229"/>
    </row>
    <row r="32" spans="1:6">
      <c r="A32" s="227" t="s">
        <v>139</v>
      </c>
      <c r="B32" s="228"/>
      <c r="C32" s="228"/>
      <c r="D32" s="229"/>
    </row>
    <row r="33" spans="1:6">
      <c r="A33" s="227" t="s">
        <v>140</v>
      </c>
      <c r="B33" s="228"/>
      <c r="C33" s="228"/>
      <c r="D33" s="229"/>
    </row>
    <row r="34" spans="1:6">
      <c r="A34" s="355" t="s">
        <v>141</v>
      </c>
      <c r="B34" s="356"/>
      <c r="C34" s="356"/>
      <c r="D34" s="357"/>
    </row>
    <row r="35" spans="1:6">
      <c r="A35" s="355"/>
      <c r="B35" s="356"/>
      <c r="C35" s="356"/>
      <c r="D35" s="357"/>
    </row>
    <row r="36" spans="1:6" s="213" customFormat="1">
      <c r="A36" s="230"/>
      <c r="B36" s="228"/>
      <c r="C36" s="228"/>
      <c r="D36" s="229"/>
      <c r="F36" s="214"/>
    </row>
    <row r="37" spans="1:6" s="213" customFormat="1" ht="12">
      <c r="A37" s="358" t="s">
        <v>142</v>
      </c>
      <c r="B37" s="359"/>
      <c r="C37" s="359"/>
      <c r="D37" s="360"/>
      <c r="F37" s="214"/>
    </row>
    <row r="38" spans="1:6" s="213" customFormat="1" ht="12">
      <c r="A38" s="358"/>
      <c r="B38" s="359"/>
      <c r="C38" s="359"/>
      <c r="D38" s="360"/>
      <c r="F38" s="214"/>
    </row>
    <row r="39" spans="1:6" s="213" customFormat="1" ht="12">
      <c r="A39" s="361" t="s">
        <v>143</v>
      </c>
      <c r="B39" s="362"/>
      <c r="C39" s="362"/>
      <c r="D39" s="363"/>
      <c r="F39" s="214"/>
    </row>
    <row r="40" spans="1:6" s="213" customFormat="1" thickBot="1">
      <c r="A40" s="364"/>
      <c r="B40" s="365"/>
      <c r="C40" s="365"/>
      <c r="D40" s="366"/>
      <c r="F40" s="214"/>
    </row>
  </sheetData>
  <mergeCells count="11">
    <mergeCell ref="F13:F16"/>
    <mergeCell ref="A29:D29"/>
    <mergeCell ref="A34:D35"/>
    <mergeCell ref="A37:D38"/>
    <mergeCell ref="A39:D40"/>
    <mergeCell ref="A5:E5"/>
    <mergeCell ref="A13:A16"/>
    <mergeCell ref="B13:B16"/>
    <mergeCell ref="C13:C16"/>
    <mergeCell ref="D13:D16"/>
    <mergeCell ref="E13:E16"/>
  </mergeCells>
  <conditionalFormatting sqref="B17:B26">
    <cfRule type="cellIs" dxfId="9" priority="2" operator="greaterThan">
      <formula>0.2</formula>
    </cfRule>
  </conditionalFormatting>
  <conditionalFormatting sqref="C17:C26">
    <cfRule type="cellIs" dxfId="8" priority="1" operator="greaterThan">
      <formula>35</formula>
    </cfRule>
  </conditionalFormatting>
  <conditionalFormatting sqref="E17:E26">
    <cfRule type="cellIs" dxfId="7" priority="6" operator="lessThan">
      <formula>$R$8</formula>
    </cfRule>
    <cfRule type="cellIs" dxfId="6" priority="7" operator="equal">
      <formula>$R$8</formula>
    </cfRule>
  </conditionalFormatting>
  <hyperlinks>
    <hyperlink ref="B2" r:id="rId1" xr:uid="{FC3C9FFB-8CE5-4299-B0F2-3408E09132E7}"/>
  </hyperlinks>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79998168889431442"/>
  </sheetPr>
  <dimension ref="A1:F37"/>
  <sheetViews>
    <sheetView workbookViewId="0">
      <pane ySplit="16" topLeftCell="A17" activePane="bottomLeft" state="frozen"/>
      <selection pane="bottomLeft" activeCell="F37" sqref="F37"/>
    </sheetView>
  </sheetViews>
  <sheetFormatPr defaultRowHeight="12.75"/>
  <cols>
    <col min="1" max="1" width="29.140625" style="163" customWidth="1"/>
    <col min="2" max="2" width="20.28515625" style="163" customWidth="1"/>
    <col min="3" max="3" width="23.140625" style="163" customWidth="1"/>
    <col min="4" max="4" width="35.140625" style="163" bestFit="1" customWidth="1"/>
    <col min="5" max="5" width="15.85546875" style="165" customWidth="1"/>
    <col min="6" max="6" width="44.28515625" style="166" bestFit="1" customWidth="1"/>
  </cols>
  <sheetData>
    <row r="1" spans="1:6">
      <c r="B1" s="163" t="s">
        <v>47</v>
      </c>
      <c r="D1" s="164"/>
      <c r="E1" s="164"/>
      <c r="F1" s="164"/>
    </row>
    <row r="2" spans="1:6">
      <c r="B2" s="167" t="s">
        <v>48</v>
      </c>
      <c r="D2" s="164"/>
      <c r="E2" s="164"/>
      <c r="F2" s="164"/>
    </row>
    <row r="3" spans="1:6">
      <c r="D3" s="164"/>
      <c r="E3" s="164"/>
      <c r="F3" s="164"/>
    </row>
    <row r="4" spans="1:6">
      <c r="D4" s="164"/>
      <c r="E4" s="164"/>
      <c r="F4" s="164"/>
    </row>
    <row r="5" spans="1:6">
      <c r="A5" s="384"/>
      <c r="B5" s="384"/>
      <c r="C5" s="384"/>
      <c r="D5" s="384"/>
      <c r="E5" s="384"/>
      <c r="F5" s="164"/>
    </row>
    <row r="6" spans="1:6">
      <c r="A6" s="168"/>
      <c r="B6" s="168"/>
      <c r="C6" s="262"/>
      <c r="D6" s="262"/>
      <c r="E6" s="262"/>
      <c r="F6" s="164"/>
    </row>
    <row r="7" spans="1:6">
      <c r="A7" s="168" t="s">
        <v>144</v>
      </c>
      <c r="B7" s="255" t="s">
        <v>145</v>
      </c>
      <c r="F7" s="164"/>
    </row>
    <row r="8" spans="1:6">
      <c r="A8" s="168" t="s">
        <v>51</v>
      </c>
      <c r="B8" s="256" t="s">
        <v>146</v>
      </c>
      <c r="F8" s="164"/>
    </row>
    <row r="9" spans="1:6">
      <c r="F9" s="164"/>
    </row>
    <row r="10" spans="1:6">
      <c r="A10" s="169" t="s">
        <v>147</v>
      </c>
      <c r="C10" s="170"/>
      <c r="D10" s="170"/>
      <c r="F10" s="164"/>
    </row>
    <row r="11" spans="1:6">
      <c r="A11" s="166"/>
      <c r="B11" s="166"/>
      <c r="C11" s="166"/>
      <c r="D11" s="166"/>
      <c r="E11" s="166"/>
      <c r="F11" s="164"/>
    </row>
    <row r="12" spans="1:6" ht="13.5" thickBot="1">
      <c r="A12" s="166"/>
      <c r="B12" s="171" t="s">
        <v>148</v>
      </c>
      <c r="C12" s="171" t="s">
        <v>149</v>
      </c>
      <c r="D12" s="171"/>
      <c r="E12" s="166"/>
    </row>
    <row r="13" spans="1:6">
      <c r="A13" s="385" t="s">
        <v>130</v>
      </c>
      <c r="B13" s="388" t="s">
        <v>131</v>
      </c>
      <c r="C13" s="388" t="s">
        <v>132</v>
      </c>
      <c r="D13" s="367" t="s">
        <v>133</v>
      </c>
      <c r="E13" s="367" t="s">
        <v>134</v>
      </c>
      <c r="F13" s="367" t="s">
        <v>135</v>
      </c>
    </row>
    <row r="14" spans="1:6">
      <c r="A14" s="386"/>
      <c r="B14" s="389"/>
      <c r="C14" s="389"/>
      <c r="D14" s="368"/>
      <c r="E14" s="368"/>
      <c r="F14" s="368"/>
    </row>
    <row r="15" spans="1:6">
      <c r="A15" s="386"/>
      <c r="B15" s="389"/>
      <c r="C15" s="389"/>
      <c r="D15" s="368"/>
      <c r="E15" s="368"/>
      <c r="F15" s="368"/>
    </row>
    <row r="16" spans="1:6" ht="13.5" thickBot="1">
      <c r="A16" s="387"/>
      <c r="B16" s="390"/>
      <c r="C16" s="390"/>
      <c r="D16" s="391"/>
      <c r="E16" s="391"/>
      <c r="F16" s="368"/>
    </row>
    <row r="17" spans="1:6">
      <c r="A17" s="172" t="s">
        <v>150</v>
      </c>
      <c r="B17" s="173">
        <v>0.1234</v>
      </c>
      <c r="C17" s="174">
        <v>9.99</v>
      </c>
      <c r="D17" s="175" t="s">
        <v>136</v>
      </c>
      <c r="E17" s="176">
        <v>44197</v>
      </c>
      <c r="F17" s="177" t="s">
        <v>151</v>
      </c>
    </row>
    <row r="18" spans="1:6">
      <c r="A18" s="172" t="s">
        <v>152</v>
      </c>
      <c r="B18" s="173">
        <v>0.1234</v>
      </c>
      <c r="C18" s="174">
        <v>9.9499999999999993</v>
      </c>
      <c r="D18" s="175" t="s">
        <v>153</v>
      </c>
      <c r="E18" s="176">
        <v>44197</v>
      </c>
      <c r="F18" s="178" t="s">
        <v>154</v>
      </c>
    </row>
    <row r="19" spans="1:6">
      <c r="A19" s="172"/>
      <c r="B19" s="173"/>
      <c r="C19" s="174"/>
      <c r="D19" s="175" t="s">
        <v>136</v>
      </c>
      <c r="E19" s="176"/>
      <c r="F19" s="178" t="str">
        <f>IF(R19&gt;6,"Rates can be up to four decimal places, please correct", " ")</f>
        <v xml:space="preserve"> </v>
      </c>
    </row>
    <row r="20" spans="1:6">
      <c r="A20" s="172"/>
      <c r="B20" s="173"/>
      <c r="C20" s="174"/>
      <c r="D20" s="175" t="s">
        <v>136</v>
      </c>
      <c r="E20" s="176"/>
      <c r="F20" s="178" t="str">
        <f>IF(R20&gt;6,"Rates can be up to four decimal places, please correct", " ")</f>
        <v xml:space="preserve"> </v>
      </c>
    </row>
    <row r="21" spans="1:6">
      <c r="A21" s="172"/>
      <c r="B21" s="173"/>
      <c r="C21" s="174"/>
      <c r="D21" s="175" t="s">
        <v>136</v>
      </c>
      <c r="E21" s="176"/>
      <c r="F21" s="178" t="str">
        <f>IF(R21&gt;6,"Rates can be up to four decimal places, please correct", " ")</f>
        <v xml:space="preserve"> </v>
      </c>
    </row>
    <row r="22" spans="1:6" ht="13.5" thickBot="1">
      <c r="A22" s="179"/>
      <c r="B22" s="180"/>
      <c r="C22" s="181"/>
      <c r="D22" s="182" t="s">
        <v>136</v>
      </c>
      <c r="E22" s="183"/>
      <c r="F22" s="184" t="str">
        <f>IF(R22&gt;6,"Rates can be up to four decimal places, please correct", " ")</f>
        <v xml:space="preserve"> </v>
      </c>
    </row>
    <row r="24" spans="1:6" ht="13.5" thickBot="1">
      <c r="A24" s="185"/>
      <c r="B24" s="186"/>
      <c r="C24" s="186"/>
      <c r="D24" s="186"/>
      <c r="E24" s="187"/>
      <c r="F24" s="188"/>
    </row>
    <row r="25" spans="1:6">
      <c r="A25" s="369" t="s">
        <v>137</v>
      </c>
      <c r="B25" s="370"/>
      <c r="C25" s="370"/>
      <c r="D25" s="371"/>
      <c r="E25" s="187"/>
      <c r="F25" s="188"/>
    </row>
    <row r="26" spans="1:6">
      <c r="A26" s="189"/>
      <c r="B26" s="190" t="s">
        <v>155</v>
      </c>
      <c r="C26"/>
      <c r="D26" s="191"/>
      <c r="E26" s="192"/>
      <c r="F26" s="188"/>
    </row>
    <row r="27" spans="1:6">
      <c r="A27" s="193" t="s">
        <v>156</v>
      </c>
      <c r="B27"/>
      <c r="C27"/>
      <c r="D27" s="191"/>
    </row>
    <row r="28" spans="1:6">
      <c r="A28" s="194" t="s">
        <v>138</v>
      </c>
      <c r="B28" s="195"/>
      <c r="C28" s="195"/>
      <c r="D28" s="196"/>
    </row>
    <row r="29" spans="1:6">
      <c r="A29" s="194" t="s">
        <v>139</v>
      </c>
      <c r="B29" s="195"/>
      <c r="C29" s="195"/>
      <c r="D29" s="196"/>
    </row>
    <row r="30" spans="1:6">
      <c r="A30" s="194" t="s">
        <v>140</v>
      </c>
      <c r="B30" s="195"/>
      <c r="C30" s="195"/>
      <c r="D30" s="196"/>
    </row>
    <row r="31" spans="1:6">
      <c r="A31" s="372" t="s">
        <v>141</v>
      </c>
      <c r="B31" s="373"/>
      <c r="C31" s="373"/>
      <c r="D31" s="374"/>
    </row>
    <row r="32" spans="1:6">
      <c r="A32" s="372"/>
      <c r="B32" s="373"/>
      <c r="C32" s="373"/>
      <c r="D32" s="374"/>
    </row>
    <row r="33" spans="1:4">
      <c r="A33" s="197" t="s">
        <v>157</v>
      </c>
      <c r="B33" s="195"/>
      <c r="C33" s="195"/>
      <c r="D33" s="196"/>
    </row>
    <row r="34" spans="1:4">
      <c r="A34" s="375" t="s">
        <v>142</v>
      </c>
      <c r="B34" s="376"/>
      <c r="C34" s="376"/>
      <c r="D34" s="377"/>
    </row>
    <row r="35" spans="1:4">
      <c r="A35" s="375"/>
      <c r="B35" s="376"/>
      <c r="C35" s="376"/>
      <c r="D35" s="377"/>
    </row>
    <row r="36" spans="1:4">
      <c r="A36" s="378" t="s">
        <v>143</v>
      </c>
      <c r="B36" s="379"/>
      <c r="C36" s="379"/>
      <c r="D36" s="380"/>
    </row>
    <row r="37" spans="1:4" ht="13.5" thickBot="1">
      <c r="A37" s="381"/>
      <c r="B37" s="382"/>
      <c r="C37" s="382"/>
      <c r="D37" s="383"/>
    </row>
  </sheetData>
  <mergeCells count="11">
    <mergeCell ref="A5:E5"/>
    <mergeCell ref="A13:A16"/>
    <mergeCell ref="B13:B16"/>
    <mergeCell ref="C13:C16"/>
    <mergeCell ref="D13:D16"/>
    <mergeCell ref="E13:E16"/>
    <mergeCell ref="F13:F16"/>
    <mergeCell ref="A25:D25"/>
    <mergeCell ref="A31:D32"/>
    <mergeCell ref="A34:D35"/>
    <mergeCell ref="A36:D37"/>
  </mergeCells>
  <conditionalFormatting sqref="B17:B22">
    <cfRule type="cellIs" dxfId="5" priority="2" operator="greaterThan">
      <formula>1</formula>
    </cfRule>
    <cfRule type="cellIs" dxfId="4" priority="7" operator="greaterThan">
      <formula>$R$5</formula>
    </cfRule>
  </conditionalFormatting>
  <conditionalFormatting sqref="C17:C22">
    <cfRule type="cellIs" dxfId="3" priority="6" operator="greaterThan">
      <formula>$R$7</formula>
    </cfRule>
  </conditionalFormatting>
  <conditionalFormatting sqref="E17:E22">
    <cfRule type="cellIs" dxfId="2" priority="3" operator="lessThan">
      <formula>$R$8</formula>
    </cfRule>
    <cfRule type="cellIs" dxfId="1" priority="4" operator="equal">
      <formula>$R$8</formula>
    </cfRule>
  </conditionalFormatting>
  <conditionalFormatting sqref="F17:F22">
    <cfRule type="cellIs" dxfId="0" priority="1" operator="equal">
      <formula>"Rates can be up to four decimal places, please correct"</formula>
    </cfRule>
  </conditionalFormatting>
  <hyperlinks>
    <hyperlink ref="B2" r:id="rId1" xr:uid="{00000000-0004-0000-0500-000000000000}"/>
  </hyperlinks>
  <pageMargins left="0.7" right="0.7" top="0.75" bottom="0.75"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94B53-06B9-43DB-BB14-C06BAE21B0FB}">
  <sheetPr>
    <tabColor rgb="FF7030A0"/>
  </sheetPr>
  <dimension ref="A2:B14"/>
  <sheetViews>
    <sheetView workbookViewId="0">
      <selection activeCell="M32" sqref="M32"/>
    </sheetView>
  </sheetViews>
  <sheetFormatPr defaultRowHeight="12.75"/>
  <cols>
    <col min="1" max="1" width="25.28515625" bestFit="1" customWidth="1"/>
    <col min="2" max="2" width="55.5703125" bestFit="1" customWidth="1"/>
  </cols>
  <sheetData>
    <row r="2" spans="1:2">
      <c r="A2" s="266" t="s">
        <v>116</v>
      </c>
      <c r="B2" t="str">
        <f>'Customer Service'!$B$3</f>
        <v>Enter Supplier name as it appears on the PA PUC EGS License</v>
      </c>
    </row>
    <row r="3" spans="1:2">
      <c r="A3" s="266" t="s">
        <v>180</v>
      </c>
      <c r="B3" t="str">
        <f>IFERROR(IF('DLC Invoicing'!C17=0," ",'DLC Invoicing'!C17)," ")</f>
        <v xml:space="preserve"> </v>
      </c>
    </row>
    <row r="4" spans="1:2">
      <c r="A4" s="266" t="s">
        <v>187</v>
      </c>
      <c r="B4" t="str">
        <f>IFERROR(IF('EDI-GISB'!$D$21=0," ",'EDI-GISB'!$D$21)," ")</f>
        <v xml:space="preserve"> </v>
      </c>
    </row>
    <row r="5" spans="1:2">
      <c r="A5" s="266" t="s">
        <v>181</v>
      </c>
      <c r="B5" t="str">
        <f>IFERROR(IF('DLC Invoicing'!C18=0," ",'DLC Invoicing'!C18)," ")</f>
        <v xml:space="preserve"> </v>
      </c>
    </row>
    <row r="6" spans="1:2">
      <c r="A6" t="s">
        <v>32</v>
      </c>
      <c r="B6" t="str">
        <f>IFERROR(IF('DLC Invoicing'!C19=0," ",'DLC Invoicing'!C19)," ")</f>
        <v xml:space="preserve"> </v>
      </c>
    </row>
    <row r="7" spans="1:2">
      <c r="A7" t="s">
        <v>33</v>
      </c>
      <c r="B7" t="str">
        <f>IFERROR(IF('DLC Invoicing'!C20=0," ",'DLC Invoicing'!C20)," ")</f>
        <v xml:space="preserve"> </v>
      </c>
    </row>
    <row r="8" spans="1:2">
      <c r="A8" t="s">
        <v>34</v>
      </c>
      <c r="B8" t="str">
        <f>IFERROR(IF('DLC Invoicing'!C21=0," ",'DLC Invoicing'!C21)," ")</f>
        <v xml:space="preserve"> </v>
      </c>
    </row>
    <row r="9" spans="1:2">
      <c r="A9" t="s">
        <v>28</v>
      </c>
      <c r="B9" t="str">
        <f>IFERROR(IF('DLC Invoicing'!C15=0," ",'DLC Invoicing'!C15)," ")</f>
        <v xml:space="preserve"> </v>
      </c>
    </row>
    <row r="10" spans="1:2">
      <c r="A10" t="s">
        <v>29</v>
      </c>
      <c r="B10" t="str">
        <f>IFERROR(IF('DLC Invoicing'!C16=0," ",'DLC Invoicing'!C16)," ")</f>
        <v xml:space="preserve"> </v>
      </c>
    </row>
    <row r="11" spans="1:2">
      <c r="A11" s="266" t="s">
        <v>183</v>
      </c>
    </row>
    <row r="12" spans="1:2">
      <c r="A12" s="266" t="s">
        <v>184</v>
      </c>
    </row>
    <row r="13" spans="1:2">
      <c r="A13" s="266" t="s">
        <v>185</v>
      </c>
    </row>
    <row r="14" spans="1:2">
      <c r="A14" s="266" t="s">
        <v>186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4</vt:i4>
      </vt:variant>
    </vt:vector>
  </HeadingPairs>
  <TitlesOfParts>
    <vt:vector size="14" baseType="lpstr">
      <vt:lpstr>Customer Service</vt:lpstr>
      <vt:lpstr>POR and NON POR Payments</vt:lpstr>
      <vt:lpstr>DLC Invoicing</vt:lpstr>
      <vt:lpstr>EDI-GISB</vt:lpstr>
      <vt:lpstr>Forecasting, Scheduling, Misc.</vt:lpstr>
      <vt:lpstr>Collateral Requirements</vt:lpstr>
      <vt:lpstr>EGS Production Rate Request</vt:lpstr>
      <vt:lpstr>Rate Ready Example</vt:lpstr>
      <vt:lpstr>DLC Internal Data Entry</vt:lpstr>
      <vt:lpstr>Test Rates</vt:lpstr>
      <vt:lpstr>'POR and NON POR Payments'!OLE_LINK1</vt:lpstr>
      <vt:lpstr>'POR and NON POR Payments'!OLE_LINK2</vt:lpstr>
      <vt:lpstr>'Collateral Requirements'!Print_Area</vt:lpstr>
      <vt:lpstr>'Test Rates'!Print_Area</vt:lpstr>
    </vt:vector>
  </TitlesOfParts>
  <Manager/>
  <Company>DLCO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sframp2</dc:creator>
  <cp:keywords/>
  <dc:description/>
  <cp:lastModifiedBy>Banks, Markia I.</cp:lastModifiedBy>
  <cp:revision/>
  <dcterms:created xsi:type="dcterms:W3CDTF">2002-10-24T17:11:58Z</dcterms:created>
  <dcterms:modified xsi:type="dcterms:W3CDTF">2026-05-13T12:26:53Z</dcterms:modified>
  <cp:category/>
  <cp:contentStatus/>
</cp:coreProperties>
</file>